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activeTab="13"/>
  </bookViews>
  <sheets>
    <sheet name="Общие результаты" sheetId="4" r:id="rId1"/>
    <sheet name="Регистрация" sheetId="5" r:id="rId2"/>
    <sheet name="Ognem Racing" sheetId="46" r:id="rId3"/>
    <sheet name="Winni" sheetId="45" r:id="rId4"/>
    <sheet name="OldSchool" sheetId="39" r:id="rId5"/>
    <sheet name="Fury" sheetId="38" r:id="rId6"/>
    <sheet name="Mesnyki" sheetId="43" r:id="rId7"/>
    <sheet name="RocknRolla" sheetId="47" r:id="rId8"/>
    <sheet name="Kozak i razboiniki" sheetId="41" r:id="rId9"/>
    <sheet name="Levi-9" sheetId="29" r:id="rId10"/>
    <sheet name="Chayka Shcool" sheetId="40" r:id="rId11"/>
    <sheet name="dbCar" sheetId="42" r:id="rId12"/>
    <sheet name="Capitan Slow" sheetId="44" r:id="rId13"/>
    <sheet name="Валидол" sheetId="49" r:id="rId14"/>
    <sheet name="Кардиограмма" sheetId="48" r:id="rId15"/>
  </sheets>
  <calcPr calcId="145621"/>
</workbook>
</file>

<file path=xl/calcChain.xml><?xml version="1.0" encoding="utf-8"?>
<calcChain xmlns="http://schemas.openxmlformats.org/spreadsheetml/2006/main">
  <c r="G33" i="48" l="1"/>
  <c r="D12" i="48"/>
  <c r="E12" i="48"/>
  <c r="F12" i="48"/>
  <c r="H12" i="48"/>
  <c r="I12" i="48"/>
  <c r="J12" i="48"/>
  <c r="C12" i="48"/>
  <c r="J7" i="48"/>
  <c r="D6" i="48"/>
  <c r="E6" i="48"/>
  <c r="F6" i="48"/>
  <c r="H6" i="48"/>
  <c r="I6" i="48"/>
  <c r="J6" i="48"/>
  <c r="K6" i="48"/>
  <c r="K12" i="48" s="1"/>
  <c r="C6" i="48"/>
  <c r="H3" i="48"/>
  <c r="D8" i="48"/>
  <c r="E8" i="48"/>
  <c r="F8" i="48"/>
  <c r="G8" i="48"/>
  <c r="G6" i="48" s="1"/>
  <c r="G12" i="48" s="1"/>
  <c r="H8" i="48"/>
  <c r="I8" i="48"/>
  <c r="J8" i="48"/>
  <c r="K8" i="48"/>
  <c r="C8" i="48"/>
  <c r="B9" i="48"/>
  <c r="H2" i="48"/>
  <c r="M180" i="48"/>
  <c r="M181" i="48"/>
  <c r="M182" i="48"/>
  <c r="M183" i="48"/>
  <c r="M184" i="48"/>
  <c r="B14" i="48"/>
  <c r="B15" i="48" s="1"/>
  <c r="M13" i="48"/>
  <c r="M12" i="48"/>
  <c r="V11" i="48"/>
  <c r="U11" i="48"/>
  <c r="T11" i="48"/>
  <c r="S11" i="48"/>
  <c r="R11" i="48"/>
  <c r="Q11" i="48"/>
  <c r="P11" i="48"/>
  <c r="O11" i="48"/>
  <c r="N11" i="48"/>
  <c r="S12" i="48" l="1"/>
  <c r="V12" i="48"/>
  <c r="H4" i="48"/>
  <c r="B16" i="48"/>
  <c r="M15" i="48"/>
  <c r="O12" i="48"/>
  <c r="Q12" i="48"/>
  <c r="U12" i="48"/>
  <c r="M14" i="48"/>
  <c r="P12" i="48"/>
  <c r="R12" i="48"/>
  <c r="T12" i="48"/>
  <c r="N12" i="48" l="1"/>
  <c r="P13" i="48"/>
  <c r="P14" i="48" s="1"/>
  <c r="P15" i="48" s="1"/>
  <c r="P16" i="48" s="1"/>
  <c r="P17" i="48" s="1"/>
  <c r="P18" i="48" s="1"/>
  <c r="P19" i="48" s="1"/>
  <c r="P20" i="48" s="1"/>
  <c r="P21" i="48" s="1"/>
  <c r="P22" i="48" s="1"/>
  <c r="P23" i="48" s="1"/>
  <c r="P24" i="48" s="1"/>
  <c r="P25" i="48" s="1"/>
  <c r="P26" i="48" s="1"/>
  <c r="P27" i="48" s="1"/>
  <c r="P28" i="48" s="1"/>
  <c r="P29" i="48" s="1"/>
  <c r="P30" i="48" s="1"/>
  <c r="P31" i="48" s="1"/>
  <c r="P32" i="48" s="1"/>
  <c r="P33" i="48" s="1"/>
  <c r="P34" i="48" s="1"/>
  <c r="P35" i="48" s="1"/>
  <c r="P36" i="48" s="1"/>
  <c r="P37" i="48" s="1"/>
  <c r="P38" i="48" s="1"/>
  <c r="P39" i="48" s="1"/>
  <c r="P40" i="48" s="1"/>
  <c r="P41" i="48" s="1"/>
  <c r="P42" i="48" s="1"/>
  <c r="P43" i="48" s="1"/>
  <c r="P44" i="48" s="1"/>
  <c r="P45" i="48" s="1"/>
  <c r="P46" i="48" s="1"/>
  <c r="P47" i="48" s="1"/>
  <c r="P48" i="48" s="1"/>
  <c r="P49" i="48" s="1"/>
  <c r="P50" i="48" s="1"/>
  <c r="P51" i="48" s="1"/>
  <c r="P52" i="48" s="1"/>
  <c r="P53" i="48" s="1"/>
  <c r="P54" i="48" s="1"/>
  <c r="P55" i="48" s="1"/>
  <c r="P56" i="48" s="1"/>
  <c r="P57" i="48" s="1"/>
  <c r="P58" i="48" s="1"/>
  <c r="P59" i="48" s="1"/>
  <c r="P60" i="48" s="1"/>
  <c r="P61" i="48" s="1"/>
  <c r="P62" i="48" s="1"/>
  <c r="P63" i="48" s="1"/>
  <c r="P64" i="48" s="1"/>
  <c r="P65" i="48" s="1"/>
  <c r="P66" i="48" s="1"/>
  <c r="P67" i="48" s="1"/>
  <c r="P68" i="48" s="1"/>
  <c r="P69" i="48" s="1"/>
  <c r="P70" i="48" s="1"/>
  <c r="P71" i="48" s="1"/>
  <c r="P72" i="48" s="1"/>
  <c r="P73" i="48" s="1"/>
  <c r="P74" i="48" s="1"/>
  <c r="P75" i="48" s="1"/>
  <c r="P76" i="48" s="1"/>
  <c r="P77" i="48" s="1"/>
  <c r="P78" i="48" s="1"/>
  <c r="P79" i="48" s="1"/>
  <c r="P80" i="48" s="1"/>
  <c r="P81" i="48" s="1"/>
  <c r="P82" i="48" s="1"/>
  <c r="P83" i="48" s="1"/>
  <c r="P84" i="48" s="1"/>
  <c r="P85" i="48" s="1"/>
  <c r="P86" i="48" s="1"/>
  <c r="P87" i="48" s="1"/>
  <c r="P88" i="48" s="1"/>
  <c r="P89" i="48" s="1"/>
  <c r="P90" i="48" s="1"/>
  <c r="P91" i="48" s="1"/>
  <c r="P92" i="48" s="1"/>
  <c r="P93" i="48" s="1"/>
  <c r="P94" i="48" s="1"/>
  <c r="P95" i="48" s="1"/>
  <c r="P96" i="48" s="1"/>
  <c r="P97" i="48" s="1"/>
  <c r="P98" i="48" s="1"/>
  <c r="P99" i="48" s="1"/>
  <c r="P100" i="48" s="1"/>
  <c r="P101" i="48" s="1"/>
  <c r="P102" i="48" s="1"/>
  <c r="P103" i="48" s="1"/>
  <c r="P104" i="48" s="1"/>
  <c r="P105" i="48" s="1"/>
  <c r="P106" i="48" s="1"/>
  <c r="P107" i="48" s="1"/>
  <c r="P108" i="48" s="1"/>
  <c r="P109" i="48" s="1"/>
  <c r="P110" i="48" s="1"/>
  <c r="P111" i="48" s="1"/>
  <c r="P112" i="48" s="1"/>
  <c r="P113" i="48" s="1"/>
  <c r="P114" i="48" s="1"/>
  <c r="P115" i="48" s="1"/>
  <c r="P116" i="48" s="1"/>
  <c r="P117" i="48" s="1"/>
  <c r="P118" i="48" s="1"/>
  <c r="P119" i="48" s="1"/>
  <c r="P120" i="48" s="1"/>
  <c r="P121" i="48" s="1"/>
  <c r="P122" i="48" s="1"/>
  <c r="P123" i="48" s="1"/>
  <c r="P124" i="48" s="1"/>
  <c r="P125" i="48" s="1"/>
  <c r="P126" i="48" s="1"/>
  <c r="P127" i="48" s="1"/>
  <c r="P128" i="48" s="1"/>
  <c r="P129" i="48" s="1"/>
  <c r="P130" i="48" s="1"/>
  <c r="P131" i="48" s="1"/>
  <c r="P132" i="48" s="1"/>
  <c r="P133" i="48" s="1"/>
  <c r="P134" i="48" s="1"/>
  <c r="P135" i="48" s="1"/>
  <c r="P136" i="48" s="1"/>
  <c r="P137" i="48" s="1"/>
  <c r="P138" i="48" s="1"/>
  <c r="P139" i="48" s="1"/>
  <c r="P140" i="48" s="1"/>
  <c r="P141" i="48" s="1"/>
  <c r="P142" i="48" s="1"/>
  <c r="P143" i="48" s="1"/>
  <c r="P144" i="48" s="1"/>
  <c r="P145" i="48" s="1"/>
  <c r="P146" i="48" s="1"/>
  <c r="P147" i="48" s="1"/>
  <c r="P148" i="48" s="1"/>
  <c r="P149" i="48" s="1"/>
  <c r="P150" i="48" s="1"/>
  <c r="P151" i="48" s="1"/>
  <c r="P152" i="48" s="1"/>
  <c r="P153" i="48" s="1"/>
  <c r="P154" i="48" s="1"/>
  <c r="P155" i="48" s="1"/>
  <c r="P156" i="48" s="1"/>
  <c r="P157" i="48" s="1"/>
  <c r="P158" i="48" s="1"/>
  <c r="P159" i="48" s="1"/>
  <c r="P160" i="48" s="1"/>
  <c r="P161" i="48" s="1"/>
  <c r="P162" i="48" s="1"/>
  <c r="P163" i="48" s="1"/>
  <c r="P164" i="48" s="1"/>
  <c r="P165" i="48" s="1"/>
  <c r="P166" i="48" s="1"/>
  <c r="P167" i="48" s="1"/>
  <c r="P168" i="48" s="1"/>
  <c r="P169" i="48" s="1"/>
  <c r="P170" i="48" s="1"/>
  <c r="P171" i="48" s="1"/>
  <c r="P172" i="48" s="1"/>
  <c r="P173" i="48" s="1"/>
  <c r="P174" i="48" s="1"/>
  <c r="P175" i="48" s="1"/>
  <c r="P176" i="48" s="1"/>
  <c r="P177" i="48" s="1"/>
  <c r="P178" i="48" s="1"/>
  <c r="P179" i="48" s="1"/>
  <c r="P180" i="48" s="1"/>
  <c r="P181" i="48" s="1"/>
  <c r="P182" i="48" s="1"/>
  <c r="Q13" i="48"/>
  <c r="Q14" i="48" s="1"/>
  <c r="Q15" i="48" s="1"/>
  <c r="Q16" i="48" s="1"/>
  <c r="Q17" i="48" s="1"/>
  <c r="Q18" i="48" s="1"/>
  <c r="Q19" i="48" s="1"/>
  <c r="Q20" i="48" s="1"/>
  <c r="Q21" i="48" s="1"/>
  <c r="Q22" i="48" s="1"/>
  <c r="Q23" i="48" s="1"/>
  <c r="Q24" i="48" s="1"/>
  <c r="Q25" i="48" s="1"/>
  <c r="Q26" i="48" s="1"/>
  <c r="Q27" i="48" s="1"/>
  <c r="Q28" i="48" s="1"/>
  <c r="Q29" i="48" s="1"/>
  <c r="Q30" i="48" s="1"/>
  <c r="Q31" i="48" s="1"/>
  <c r="Q32" i="48" s="1"/>
  <c r="Q33" i="48" s="1"/>
  <c r="Q34" i="48" s="1"/>
  <c r="Q35" i="48" s="1"/>
  <c r="Q36" i="48" s="1"/>
  <c r="Q37" i="48" s="1"/>
  <c r="Q38" i="48" s="1"/>
  <c r="Q39" i="48" s="1"/>
  <c r="Q40" i="48" s="1"/>
  <c r="Q41" i="48" s="1"/>
  <c r="Q42" i="48" s="1"/>
  <c r="Q43" i="48" s="1"/>
  <c r="Q44" i="48" s="1"/>
  <c r="Q45" i="48" s="1"/>
  <c r="Q46" i="48" s="1"/>
  <c r="Q47" i="48" s="1"/>
  <c r="Q48" i="48" s="1"/>
  <c r="Q49" i="48" s="1"/>
  <c r="Q50" i="48" s="1"/>
  <c r="Q51" i="48" s="1"/>
  <c r="Q52" i="48" s="1"/>
  <c r="Q53" i="48" s="1"/>
  <c r="Q54" i="48" s="1"/>
  <c r="Q55" i="48" s="1"/>
  <c r="Q56" i="48" s="1"/>
  <c r="Q57" i="48" s="1"/>
  <c r="Q58" i="48" s="1"/>
  <c r="Q59" i="48" s="1"/>
  <c r="Q60" i="48" s="1"/>
  <c r="Q61" i="48" s="1"/>
  <c r="Q62" i="48" s="1"/>
  <c r="Q63" i="48" s="1"/>
  <c r="Q64" i="48" s="1"/>
  <c r="Q65" i="48" s="1"/>
  <c r="Q66" i="48" s="1"/>
  <c r="Q67" i="48" s="1"/>
  <c r="Q68" i="48" s="1"/>
  <c r="Q69" i="48" s="1"/>
  <c r="Q70" i="48" s="1"/>
  <c r="Q71" i="48" s="1"/>
  <c r="Q72" i="48" s="1"/>
  <c r="Q73" i="48" s="1"/>
  <c r="Q74" i="48" s="1"/>
  <c r="Q75" i="48" s="1"/>
  <c r="Q76" i="48" s="1"/>
  <c r="Q77" i="48" s="1"/>
  <c r="Q78" i="48" s="1"/>
  <c r="Q79" i="48" s="1"/>
  <c r="Q80" i="48" s="1"/>
  <c r="Q81" i="48" s="1"/>
  <c r="Q82" i="48" s="1"/>
  <c r="Q83" i="48" s="1"/>
  <c r="Q84" i="48" s="1"/>
  <c r="Q85" i="48" s="1"/>
  <c r="Q86" i="48" s="1"/>
  <c r="Q87" i="48" s="1"/>
  <c r="Q88" i="48" s="1"/>
  <c r="Q89" i="48" s="1"/>
  <c r="Q90" i="48" s="1"/>
  <c r="Q91" i="48" s="1"/>
  <c r="Q92" i="48" s="1"/>
  <c r="Q93" i="48" s="1"/>
  <c r="Q94" i="48" s="1"/>
  <c r="Q95" i="48" s="1"/>
  <c r="Q96" i="48" s="1"/>
  <c r="Q97" i="48" s="1"/>
  <c r="Q98" i="48" s="1"/>
  <c r="Q99" i="48" s="1"/>
  <c r="Q100" i="48" s="1"/>
  <c r="Q101" i="48" s="1"/>
  <c r="Q102" i="48" s="1"/>
  <c r="Q103" i="48" s="1"/>
  <c r="Q104" i="48" s="1"/>
  <c r="Q105" i="48" s="1"/>
  <c r="Q106" i="48" s="1"/>
  <c r="Q107" i="48" s="1"/>
  <c r="Q108" i="48" s="1"/>
  <c r="Q109" i="48" s="1"/>
  <c r="Q110" i="48" s="1"/>
  <c r="Q111" i="48" s="1"/>
  <c r="Q112" i="48" s="1"/>
  <c r="Q113" i="48" s="1"/>
  <c r="Q114" i="48" s="1"/>
  <c r="Q115" i="48" s="1"/>
  <c r="Q116" i="48" s="1"/>
  <c r="Q117" i="48" s="1"/>
  <c r="Q118" i="48" s="1"/>
  <c r="Q119" i="48" s="1"/>
  <c r="Q120" i="48" s="1"/>
  <c r="Q121" i="48" s="1"/>
  <c r="Q122" i="48" s="1"/>
  <c r="Q123" i="48" s="1"/>
  <c r="Q124" i="48" s="1"/>
  <c r="Q125" i="48" s="1"/>
  <c r="Q126" i="48" s="1"/>
  <c r="Q127" i="48" s="1"/>
  <c r="Q128" i="48" s="1"/>
  <c r="Q129" i="48" s="1"/>
  <c r="Q130" i="48" s="1"/>
  <c r="Q131" i="48" s="1"/>
  <c r="Q132" i="48" s="1"/>
  <c r="Q133" i="48" s="1"/>
  <c r="Q134" i="48" s="1"/>
  <c r="Q135" i="48" s="1"/>
  <c r="Q136" i="48" s="1"/>
  <c r="Q137" i="48" s="1"/>
  <c r="Q138" i="48" s="1"/>
  <c r="Q139" i="48" s="1"/>
  <c r="Q140" i="48" s="1"/>
  <c r="Q141" i="48" s="1"/>
  <c r="Q142" i="48" s="1"/>
  <c r="Q143" i="48" s="1"/>
  <c r="Q144" i="48" s="1"/>
  <c r="Q145" i="48" s="1"/>
  <c r="Q146" i="48" s="1"/>
  <c r="Q147" i="48" s="1"/>
  <c r="Q148" i="48" s="1"/>
  <c r="Q149" i="48" s="1"/>
  <c r="Q150" i="48" s="1"/>
  <c r="Q151" i="48" s="1"/>
  <c r="Q152" i="48" s="1"/>
  <c r="Q153" i="48" s="1"/>
  <c r="Q154" i="48" s="1"/>
  <c r="Q155" i="48" s="1"/>
  <c r="Q156" i="48" s="1"/>
  <c r="Q157" i="48" s="1"/>
  <c r="Q158" i="48" s="1"/>
  <c r="Q159" i="48" s="1"/>
  <c r="Q160" i="48" s="1"/>
  <c r="Q161" i="48" s="1"/>
  <c r="Q162" i="48" s="1"/>
  <c r="Q163" i="48" s="1"/>
  <c r="Q164" i="48" s="1"/>
  <c r="Q165" i="48" s="1"/>
  <c r="Q166" i="48" s="1"/>
  <c r="Q167" i="48" s="1"/>
  <c r="Q168" i="48" s="1"/>
  <c r="Q169" i="48" s="1"/>
  <c r="Q170" i="48" s="1"/>
  <c r="Q171" i="48" s="1"/>
  <c r="Q172" i="48" s="1"/>
  <c r="Q173" i="48" s="1"/>
  <c r="Q174" i="48" s="1"/>
  <c r="Q175" i="48" s="1"/>
  <c r="Q176" i="48" s="1"/>
  <c r="Q177" i="48" s="1"/>
  <c r="Q178" i="48" s="1"/>
  <c r="Q179" i="48" s="1"/>
  <c r="Q180" i="48" s="1"/>
  <c r="Q181" i="48" s="1"/>
  <c r="Q182" i="48" s="1"/>
  <c r="U13" i="48"/>
  <c r="U14" i="48" s="1"/>
  <c r="U15" i="48" s="1"/>
  <c r="U16" i="48" s="1"/>
  <c r="U17" i="48" s="1"/>
  <c r="U18" i="48" s="1"/>
  <c r="U19" i="48" s="1"/>
  <c r="U20" i="48" s="1"/>
  <c r="U21" i="48" s="1"/>
  <c r="U22" i="48" s="1"/>
  <c r="U23" i="48" s="1"/>
  <c r="U24" i="48" s="1"/>
  <c r="U25" i="48" s="1"/>
  <c r="U26" i="48" s="1"/>
  <c r="U27" i="48" s="1"/>
  <c r="U28" i="48" s="1"/>
  <c r="U29" i="48" s="1"/>
  <c r="U30" i="48" s="1"/>
  <c r="U31" i="48" s="1"/>
  <c r="U32" i="48" s="1"/>
  <c r="U33" i="48" s="1"/>
  <c r="U34" i="48" s="1"/>
  <c r="U35" i="48" s="1"/>
  <c r="U36" i="48" s="1"/>
  <c r="U37" i="48" s="1"/>
  <c r="U38" i="48" s="1"/>
  <c r="U39" i="48" s="1"/>
  <c r="U40" i="48" s="1"/>
  <c r="U41" i="48" s="1"/>
  <c r="U42" i="48" s="1"/>
  <c r="U43" i="48" s="1"/>
  <c r="U44" i="48" s="1"/>
  <c r="U45" i="48" s="1"/>
  <c r="U46" i="48" s="1"/>
  <c r="U47" i="48" s="1"/>
  <c r="U48" i="48" s="1"/>
  <c r="U49" i="48" s="1"/>
  <c r="U50" i="48" s="1"/>
  <c r="U51" i="48" s="1"/>
  <c r="U52" i="48" s="1"/>
  <c r="U53" i="48" s="1"/>
  <c r="U54" i="48" s="1"/>
  <c r="U55" i="48" s="1"/>
  <c r="U56" i="48" s="1"/>
  <c r="U57" i="48" s="1"/>
  <c r="U58" i="48" s="1"/>
  <c r="U59" i="48" s="1"/>
  <c r="U60" i="48" s="1"/>
  <c r="U61" i="48" s="1"/>
  <c r="U62" i="48" s="1"/>
  <c r="U63" i="48" s="1"/>
  <c r="U64" i="48" s="1"/>
  <c r="U65" i="48" s="1"/>
  <c r="U66" i="48" s="1"/>
  <c r="U67" i="48" s="1"/>
  <c r="U68" i="48" s="1"/>
  <c r="U69" i="48" s="1"/>
  <c r="U70" i="48" s="1"/>
  <c r="U71" i="48" s="1"/>
  <c r="U72" i="48" s="1"/>
  <c r="U73" i="48" s="1"/>
  <c r="U74" i="48" s="1"/>
  <c r="U75" i="48" s="1"/>
  <c r="U76" i="48" s="1"/>
  <c r="U77" i="48" s="1"/>
  <c r="U78" i="48" s="1"/>
  <c r="U79" i="48" s="1"/>
  <c r="U80" i="48" s="1"/>
  <c r="U81" i="48" s="1"/>
  <c r="U82" i="48" s="1"/>
  <c r="U83" i="48" s="1"/>
  <c r="U84" i="48" s="1"/>
  <c r="U85" i="48" s="1"/>
  <c r="U86" i="48" s="1"/>
  <c r="U87" i="48" s="1"/>
  <c r="U88" i="48" s="1"/>
  <c r="U89" i="48" s="1"/>
  <c r="U90" i="48" s="1"/>
  <c r="U91" i="48" s="1"/>
  <c r="U92" i="48" s="1"/>
  <c r="U93" i="48" s="1"/>
  <c r="U94" i="48" s="1"/>
  <c r="U95" i="48" s="1"/>
  <c r="U96" i="48" s="1"/>
  <c r="U97" i="48" s="1"/>
  <c r="U98" i="48" s="1"/>
  <c r="U99" i="48" s="1"/>
  <c r="U100" i="48" s="1"/>
  <c r="U101" i="48" s="1"/>
  <c r="U102" i="48" s="1"/>
  <c r="U103" i="48" s="1"/>
  <c r="U104" i="48" s="1"/>
  <c r="U105" i="48" s="1"/>
  <c r="U106" i="48" s="1"/>
  <c r="U107" i="48" s="1"/>
  <c r="U108" i="48" s="1"/>
  <c r="U109" i="48" s="1"/>
  <c r="U110" i="48" s="1"/>
  <c r="U111" i="48" s="1"/>
  <c r="U112" i="48" s="1"/>
  <c r="U113" i="48" s="1"/>
  <c r="U114" i="48" s="1"/>
  <c r="U115" i="48" s="1"/>
  <c r="U116" i="48" s="1"/>
  <c r="U117" i="48" s="1"/>
  <c r="U118" i="48" s="1"/>
  <c r="U119" i="48" s="1"/>
  <c r="U120" i="48" s="1"/>
  <c r="U121" i="48" s="1"/>
  <c r="U122" i="48" s="1"/>
  <c r="U123" i="48" s="1"/>
  <c r="U124" i="48" s="1"/>
  <c r="U125" i="48" s="1"/>
  <c r="U126" i="48" s="1"/>
  <c r="U127" i="48" s="1"/>
  <c r="U128" i="48" s="1"/>
  <c r="U129" i="48" s="1"/>
  <c r="U130" i="48" s="1"/>
  <c r="U131" i="48" s="1"/>
  <c r="U132" i="48" s="1"/>
  <c r="U133" i="48" s="1"/>
  <c r="U134" i="48" s="1"/>
  <c r="U135" i="48" s="1"/>
  <c r="U136" i="48" s="1"/>
  <c r="U137" i="48" s="1"/>
  <c r="U138" i="48" s="1"/>
  <c r="U139" i="48" s="1"/>
  <c r="U140" i="48" s="1"/>
  <c r="U141" i="48" s="1"/>
  <c r="U142" i="48" s="1"/>
  <c r="U143" i="48" s="1"/>
  <c r="U144" i="48" s="1"/>
  <c r="U145" i="48" s="1"/>
  <c r="U146" i="48" s="1"/>
  <c r="U147" i="48" s="1"/>
  <c r="U148" i="48" s="1"/>
  <c r="U149" i="48" s="1"/>
  <c r="U150" i="48" s="1"/>
  <c r="U151" i="48" s="1"/>
  <c r="U152" i="48" s="1"/>
  <c r="U153" i="48" s="1"/>
  <c r="U154" i="48" s="1"/>
  <c r="U155" i="48" s="1"/>
  <c r="U156" i="48" s="1"/>
  <c r="U157" i="48" s="1"/>
  <c r="U158" i="48" s="1"/>
  <c r="U159" i="48" s="1"/>
  <c r="U160" i="48" s="1"/>
  <c r="U161" i="48" s="1"/>
  <c r="U162" i="48" s="1"/>
  <c r="U163" i="48" s="1"/>
  <c r="U164" i="48" s="1"/>
  <c r="U165" i="48" s="1"/>
  <c r="U166" i="48" s="1"/>
  <c r="U167" i="48" s="1"/>
  <c r="U168" i="48" s="1"/>
  <c r="U169" i="48" s="1"/>
  <c r="U170" i="48" s="1"/>
  <c r="U171" i="48" s="1"/>
  <c r="U172" i="48" s="1"/>
  <c r="U173" i="48" s="1"/>
  <c r="U174" i="48" s="1"/>
  <c r="U175" i="48" s="1"/>
  <c r="U176" i="48" s="1"/>
  <c r="U177" i="48" s="1"/>
  <c r="U178" i="48" s="1"/>
  <c r="U179" i="48" s="1"/>
  <c r="U180" i="48" s="1"/>
  <c r="U181" i="48" s="1"/>
  <c r="V13" i="48"/>
  <c r="V14" i="48" s="1"/>
  <c r="V15" i="48" s="1"/>
  <c r="V16" i="48" s="1"/>
  <c r="V17" i="48" s="1"/>
  <c r="V18" i="48" s="1"/>
  <c r="V19" i="48" s="1"/>
  <c r="V20" i="48" s="1"/>
  <c r="V21" i="48" s="1"/>
  <c r="V22" i="48" s="1"/>
  <c r="V23" i="48" s="1"/>
  <c r="V24" i="48" s="1"/>
  <c r="V25" i="48" s="1"/>
  <c r="V26" i="48" s="1"/>
  <c r="V27" i="48" s="1"/>
  <c r="V28" i="48" s="1"/>
  <c r="V29" i="48" s="1"/>
  <c r="V30" i="48" s="1"/>
  <c r="V31" i="48" s="1"/>
  <c r="V32" i="48" s="1"/>
  <c r="V33" i="48" s="1"/>
  <c r="V34" i="48" s="1"/>
  <c r="V35" i="48" s="1"/>
  <c r="V36" i="48" s="1"/>
  <c r="V37" i="48" s="1"/>
  <c r="V38" i="48" s="1"/>
  <c r="V39" i="48" s="1"/>
  <c r="V40" i="48" s="1"/>
  <c r="V41" i="48" s="1"/>
  <c r="V42" i="48" s="1"/>
  <c r="V43" i="48" s="1"/>
  <c r="V44" i="48" s="1"/>
  <c r="V45" i="48" s="1"/>
  <c r="V46" i="48" s="1"/>
  <c r="V47" i="48" s="1"/>
  <c r="V48" i="48" s="1"/>
  <c r="V49" i="48" s="1"/>
  <c r="V50" i="48" s="1"/>
  <c r="V51" i="48" s="1"/>
  <c r="V52" i="48" s="1"/>
  <c r="V53" i="48" s="1"/>
  <c r="V54" i="48" s="1"/>
  <c r="V55" i="48" s="1"/>
  <c r="V56" i="48" s="1"/>
  <c r="V57" i="48" s="1"/>
  <c r="V58" i="48" s="1"/>
  <c r="V59" i="48" s="1"/>
  <c r="V60" i="48" s="1"/>
  <c r="V61" i="48" s="1"/>
  <c r="V62" i="48" s="1"/>
  <c r="V63" i="48" s="1"/>
  <c r="V64" i="48" s="1"/>
  <c r="V65" i="48" s="1"/>
  <c r="V66" i="48" s="1"/>
  <c r="V67" i="48" s="1"/>
  <c r="V68" i="48" s="1"/>
  <c r="V69" i="48" s="1"/>
  <c r="V70" i="48" s="1"/>
  <c r="V71" i="48" s="1"/>
  <c r="V72" i="48" s="1"/>
  <c r="V73" i="48" s="1"/>
  <c r="V74" i="48" s="1"/>
  <c r="V75" i="48" s="1"/>
  <c r="V76" i="48" s="1"/>
  <c r="V77" i="48" s="1"/>
  <c r="V78" i="48" s="1"/>
  <c r="V79" i="48" s="1"/>
  <c r="V80" i="48" s="1"/>
  <c r="V81" i="48" s="1"/>
  <c r="V82" i="48" s="1"/>
  <c r="V83" i="48" s="1"/>
  <c r="V84" i="48" s="1"/>
  <c r="V85" i="48" s="1"/>
  <c r="V86" i="48" s="1"/>
  <c r="V87" i="48" s="1"/>
  <c r="V88" i="48" s="1"/>
  <c r="V89" i="48" s="1"/>
  <c r="V90" i="48" s="1"/>
  <c r="V91" i="48" s="1"/>
  <c r="V92" i="48" s="1"/>
  <c r="V93" i="48" s="1"/>
  <c r="V94" i="48" s="1"/>
  <c r="V95" i="48" s="1"/>
  <c r="V96" i="48" s="1"/>
  <c r="V97" i="48" s="1"/>
  <c r="V98" i="48" s="1"/>
  <c r="V99" i="48" s="1"/>
  <c r="V100" i="48" s="1"/>
  <c r="V101" i="48" s="1"/>
  <c r="V102" i="48" s="1"/>
  <c r="V103" i="48" s="1"/>
  <c r="V104" i="48" s="1"/>
  <c r="V105" i="48" s="1"/>
  <c r="V106" i="48" s="1"/>
  <c r="V107" i="48" s="1"/>
  <c r="V108" i="48" s="1"/>
  <c r="V109" i="48" s="1"/>
  <c r="V110" i="48" s="1"/>
  <c r="V111" i="48" s="1"/>
  <c r="V112" i="48" s="1"/>
  <c r="V113" i="48" s="1"/>
  <c r="V114" i="48" s="1"/>
  <c r="V115" i="48" s="1"/>
  <c r="V116" i="48" s="1"/>
  <c r="V117" i="48" s="1"/>
  <c r="V118" i="48" s="1"/>
  <c r="V119" i="48" s="1"/>
  <c r="V120" i="48" s="1"/>
  <c r="V121" i="48" s="1"/>
  <c r="V122" i="48" s="1"/>
  <c r="V123" i="48" s="1"/>
  <c r="V124" i="48" s="1"/>
  <c r="V125" i="48" s="1"/>
  <c r="V126" i="48" s="1"/>
  <c r="V127" i="48" s="1"/>
  <c r="V128" i="48" s="1"/>
  <c r="V129" i="48" s="1"/>
  <c r="V130" i="48" s="1"/>
  <c r="V131" i="48" s="1"/>
  <c r="V132" i="48" s="1"/>
  <c r="V133" i="48" s="1"/>
  <c r="V134" i="48" s="1"/>
  <c r="V135" i="48" s="1"/>
  <c r="V136" i="48" s="1"/>
  <c r="V137" i="48" s="1"/>
  <c r="V138" i="48" s="1"/>
  <c r="V139" i="48" s="1"/>
  <c r="V140" i="48" s="1"/>
  <c r="V141" i="48" s="1"/>
  <c r="V142" i="48" s="1"/>
  <c r="V143" i="48" s="1"/>
  <c r="V144" i="48" s="1"/>
  <c r="V145" i="48" s="1"/>
  <c r="V146" i="48" s="1"/>
  <c r="V147" i="48" s="1"/>
  <c r="V148" i="48" s="1"/>
  <c r="V149" i="48" s="1"/>
  <c r="V150" i="48" s="1"/>
  <c r="V151" i="48" s="1"/>
  <c r="V152" i="48" s="1"/>
  <c r="V153" i="48" s="1"/>
  <c r="V154" i="48" s="1"/>
  <c r="V155" i="48" s="1"/>
  <c r="V156" i="48" s="1"/>
  <c r="V157" i="48" s="1"/>
  <c r="V158" i="48" s="1"/>
  <c r="V159" i="48" s="1"/>
  <c r="V160" i="48" s="1"/>
  <c r="V161" i="48" s="1"/>
  <c r="V162" i="48" s="1"/>
  <c r="V163" i="48" s="1"/>
  <c r="V164" i="48" s="1"/>
  <c r="V165" i="48" s="1"/>
  <c r="V166" i="48" s="1"/>
  <c r="V167" i="48" s="1"/>
  <c r="V168" i="48" s="1"/>
  <c r="V169" i="48" s="1"/>
  <c r="V170" i="48" s="1"/>
  <c r="V171" i="48" s="1"/>
  <c r="V172" i="48" s="1"/>
  <c r="V173" i="48" s="1"/>
  <c r="V174" i="48" s="1"/>
  <c r="V175" i="48" s="1"/>
  <c r="V176" i="48" s="1"/>
  <c r="V177" i="48" s="1"/>
  <c r="V178" i="48" s="1"/>
  <c r="V179" i="48" s="1"/>
  <c r="R13" i="48"/>
  <c r="R14" i="48" s="1"/>
  <c r="R15" i="48" s="1"/>
  <c r="R16" i="48" s="1"/>
  <c r="R17" i="48" s="1"/>
  <c r="R18" i="48" s="1"/>
  <c r="R19" i="48" s="1"/>
  <c r="R20" i="48" s="1"/>
  <c r="R21" i="48" s="1"/>
  <c r="R22" i="48" s="1"/>
  <c r="R23" i="48" s="1"/>
  <c r="R24" i="48" s="1"/>
  <c r="R25" i="48" s="1"/>
  <c r="R26" i="48" s="1"/>
  <c r="R27" i="48" s="1"/>
  <c r="R28" i="48" s="1"/>
  <c r="R29" i="48" s="1"/>
  <c r="R30" i="48" s="1"/>
  <c r="R31" i="48" s="1"/>
  <c r="R32" i="48" s="1"/>
  <c r="R33" i="48" s="1"/>
  <c r="R34" i="48" s="1"/>
  <c r="R35" i="48" s="1"/>
  <c r="R36" i="48" s="1"/>
  <c r="R37" i="48" s="1"/>
  <c r="R38" i="48" s="1"/>
  <c r="R39" i="48" s="1"/>
  <c r="R40" i="48" s="1"/>
  <c r="R41" i="48" s="1"/>
  <c r="R42" i="48" s="1"/>
  <c r="R43" i="48" s="1"/>
  <c r="R44" i="48" s="1"/>
  <c r="R45" i="48" s="1"/>
  <c r="R46" i="48" s="1"/>
  <c r="R47" i="48" s="1"/>
  <c r="R48" i="48" s="1"/>
  <c r="R49" i="48" s="1"/>
  <c r="R50" i="48" s="1"/>
  <c r="R51" i="48" s="1"/>
  <c r="R52" i="48" s="1"/>
  <c r="R53" i="48" s="1"/>
  <c r="R54" i="48" s="1"/>
  <c r="R55" i="48" s="1"/>
  <c r="R56" i="48" s="1"/>
  <c r="R57" i="48" s="1"/>
  <c r="R58" i="48" s="1"/>
  <c r="R59" i="48" s="1"/>
  <c r="R60" i="48" s="1"/>
  <c r="R61" i="48" s="1"/>
  <c r="R62" i="48" s="1"/>
  <c r="R63" i="48" s="1"/>
  <c r="R64" i="48" s="1"/>
  <c r="R65" i="48" s="1"/>
  <c r="R66" i="48" s="1"/>
  <c r="R67" i="48" s="1"/>
  <c r="R68" i="48" s="1"/>
  <c r="R69" i="48" s="1"/>
  <c r="R70" i="48" s="1"/>
  <c r="R71" i="48" s="1"/>
  <c r="R72" i="48" s="1"/>
  <c r="R73" i="48" s="1"/>
  <c r="R74" i="48" s="1"/>
  <c r="R75" i="48" s="1"/>
  <c r="R76" i="48" s="1"/>
  <c r="R77" i="48" s="1"/>
  <c r="R78" i="48" s="1"/>
  <c r="R79" i="48" s="1"/>
  <c r="R80" i="48" s="1"/>
  <c r="R81" i="48" s="1"/>
  <c r="R82" i="48" s="1"/>
  <c r="R83" i="48" s="1"/>
  <c r="R84" i="48" s="1"/>
  <c r="R85" i="48" s="1"/>
  <c r="R86" i="48" s="1"/>
  <c r="R87" i="48" s="1"/>
  <c r="R88" i="48" s="1"/>
  <c r="R89" i="48" s="1"/>
  <c r="R90" i="48" s="1"/>
  <c r="R91" i="48" s="1"/>
  <c r="R92" i="48" s="1"/>
  <c r="R93" i="48" s="1"/>
  <c r="R94" i="48" s="1"/>
  <c r="R95" i="48" s="1"/>
  <c r="R96" i="48" s="1"/>
  <c r="R97" i="48" s="1"/>
  <c r="R98" i="48" s="1"/>
  <c r="R99" i="48" s="1"/>
  <c r="R100" i="48" s="1"/>
  <c r="R101" i="48" s="1"/>
  <c r="R102" i="48" s="1"/>
  <c r="R103" i="48" s="1"/>
  <c r="R104" i="48" s="1"/>
  <c r="R105" i="48" s="1"/>
  <c r="R106" i="48" s="1"/>
  <c r="R107" i="48" s="1"/>
  <c r="R108" i="48" s="1"/>
  <c r="R109" i="48" s="1"/>
  <c r="R110" i="48" s="1"/>
  <c r="R111" i="48" s="1"/>
  <c r="R112" i="48" s="1"/>
  <c r="R113" i="48" s="1"/>
  <c r="R114" i="48" s="1"/>
  <c r="R115" i="48" s="1"/>
  <c r="R116" i="48" s="1"/>
  <c r="R117" i="48" s="1"/>
  <c r="R118" i="48" s="1"/>
  <c r="R119" i="48" s="1"/>
  <c r="R120" i="48" s="1"/>
  <c r="R121" i="48" s="1"/>
  <c r="R122" i="48" s="1"/>
  <c r="R123" i="48" s="1"/>
  <c r="R124" i="48" s="1"/>
  <c r="R125" i="48" s="1"/>
  <c r="R126" i="48" s="1"/>
  <c r="R127" i="48" s="1"/>
  <c r="R128" i="48" s="1"/>
  <c r="R129" i="48" s="1"/>
  <c r="R130" i="48" s="1"/>
  <c r="R131" i="48" s="1"/>
  <c r="R132" i="48" s="1"/>
  <c r="R133" i="48" s="1"/>
  <c r="R134" i="48" s="1"/>
  <c r="R135" i="48" s="1"/>
  <c r="R136" i="48" s="1"/>
  <c r="R137" i="48" s="1"/>
  <c r="R138" i="48" s="1"/>
  <c r="R139" i="48" s="1"/>
  <c r="R140" i="48" s="1"/>
  <c r="R141" i="48" s="1"/>
  <c r="R142" i="48" s="1"/>
  <c r="R143" i="48" s="1"/>
  <c r="R144" i="48" s="1"/>
  <c r="R145" i="48" s="1"/>
  <c r="R146" i="48" s="1"/>
  <c r="R147" i="48" s="1"/>
  <c r="R148" i="48" s="1"/>
  <c r="R149" i="48" s="1"/>
  <c r="R150" i="48" s="1"/>
  <c r="R151" i="48" s="1"/>
  <c r="R152" i="48" s="1"/>
  <c r="R153" i="48" s="1"/>
  <c r="R154" i="48" s="1"/>
  <c r="R155" i="48" s="1"/>
  <c r="R156" i="48" s="1"/>
  <c r="R157" i="48" s="1"/>
  <c r="R158" i="48" s="1"/>
  <c r="R159" i="48" s="1"/>
  <c r="R160" i="48" s="1"/>
  <c r="R161" i="48" s="1"/>
  <c r="R162" i="48" s="1"/>
  <c r="R163" i="48" s="1"/>
  <c r="R164" i="48" s="1"/>
  <c r="R165" i="48" s="1"/>
  <c r="R166" i="48" s="1"/>
  <c r="R167" i="48" s="1"/>
  <c r="R168" i="48" s="1"/>
  <c r="R169" i="48" s="1"/>
  <c r="R170" i="48" s="1"/>
  <c r="R171" i="48" s="1"/>
  <c r="R172" i="48" s="1"/>
  <c r="R173" i="48" s="1"/>
  <c r="R174" i="48" s="1"/>
  <c r="R175" i="48" s="1"/>
  <c r="R176" i="48" s="1"/>
  <c r="R177" i="48" s="1"/>
  <c r="R178" i="48" s="1"/>
  <c r="R179" i="48" s="1"/>
  <c r="R180" i="48" s="1"/>
  <c r="R181" i="48" s="1"/>
  <c r="R182" i="48" s="1"/>
  <c r="G9" i="48" s="1"/>
  <c r="N13" i="48"/>
  <c r="N14" i="48" s="1"/>
  <c r="N15" i="48" s="1"/>
  <c r="N16" i="48" s="1"/>
  <c r="N17" i="48" s="1"/>
  <c r="N18" i="48" s="1"/>
  <c r="N19" i="48" s="1"/>
  <c r="N20" i="48" s="1"/>
  <c r="N21" i="48" s="1"/>
  <c r="N22" i="48" s="1"/>
  <c r="N23" i="48" s="1"/>
  <c r="N24" i="48" s="1"/>
  <c r="N25" i="48" s="1"/>
  <c r="N26" i="48" s="1"/>
  <c r="N27" i="48" s="1"/>
  <c r="N28" i="48" s="1"/>
  <c r="N29" i="48" s="1"/>
  <c r="N30" i="48" s="1"/>
  <c r="N31" i="48" s="1"/>
  <c r="N32" i="48" s="1"/>
  <c r="N33" i="48" s="1"/>
  <c r="N34" i="48" s="1"/>
  <c r="N35" i="48" s="1"/>
  <c r="N36" i="48" s="1"/>
  <c r="N37" i="48" s="1"/>
  <c r="N38" i="48" s="1"/>
  <c r="N39" i="48" s="1"/>
  <c r="N40" i="48" s="1"/>
  <c r="N41" i="48" s="1"/>
  <c r="N42" i="48" s="1"/>
  <c r="N43" i="48" s="1"/>
  <c r="N44" i="48" s="1"/>
  <c r="N45" i="48" s="1"/>
  <c r="N46" i="48" s="1"/>
  <c r="N47" i="48" s="1"/>
  <c r="N48" i="48" s="1"/>
  <c r="N49" i="48" s="1"/>
  <c r="N50" i="48" s="1"/>
  <c r="N51" i="48" s="1"/>
  <c r="N52" i="48" s="1"/>
  <c r="N53" i="48" s="1"/>
  <c r="N54" i="48" s="1"/>
  <c r="N55" i="48" s="1"/>
  <c r="N56" i="48" s="1"/>
  <c r="N57" i="48" s="1"/>
  <c r="N58" i="48" s="1"/>
  <c r="N59" i="48" s="1"/>
  <c r="N60" i="48" s="1"/>
  <c r="N61" i="48" s="1"/>
  <c r="N62" i="48" s="1"/>
  <c r="N63" i="48" s="1"/>
  <c r="N64" i="48" s="1"/>
  <c r="N65" i="48" s="1"/>
  <c r="N66" i="48" s="1"/>
  <c r="N67" i="48" s="1"/>
  <c r="N68" i="48" s="1"/>
  <c r="N69" i="48" s="1"/>
  <c r="N70" i="48" s="1"/>
  <c r="N71" i="48" s="1"/>
  <c r="N72" i="48" s="1"/>
  <c r="N73" i="48" s="1"/>
  <c r="N74" i="48" s="1"/>
  <c r="N75" i="48" s="1"/>
  <c r="N76" i="48" s="1"/>
  <c r="N77" i="48" s="1"/>
  <c r="N78" i="48" s="1"/>
  <c r="N79" i="48" s="1"/>
  <c r="N80" i="48" s="1"/>
  <c r="N81" i="48" s="1"/>
  <c r="N82" i="48" s="1"/>
  <c r="N83" i="48" s="1"/>
  <c r="N84" i="48" s="1"/>
  <c r="N85" i="48" s="1"/>
  <c r="N86" i="48" s="1"/>
  <c r="N87" i="48" s="1"/>
  <c r="N88" i="48" s="1"/>
  <c r="N89" i="48" s="1"/>
  <c r="N90" i="48" s="1"/>
  <c r="N91" i="48" s="1"/>
  <c r="N92" i="48" s="1"/>
  <c r="N93" i="48" s="1"/>
  <c r="N94" i="48" s="1"/>
  <c r="N95" i="48" s="1"/>
  <c r="N96" i="48" s="1"/>
  <c r="N97" i="48" s="1"/>
  <c r="N98" i="48" s="1"/>
  <c r="N99" i="48" s="1"/>
  <c r="N100" i="48" s="1"/>
  <c r="N101" i="48" s="1"/>
  <c r="N102" i="48" s="1"/>
  <c r="N103" i="48" s="1"/>
  <c r="N104" i="48" s="1"/>
  <c r="N105" i="48" s="1"/>
  <c r="N106" i="48" s="1"/>
  <c r="N107" i="48" s="1"/>
  <c r="N108" i="48" s="1"/>
  <c r="N109" i="48" s="1"/>
  <c r="N110" i="48" s="1"/>
  <c r="N111" i="48" s="1"/>
  <c r="N112" i="48" s="1"/>
  <c r="N113" i="48" s="1"/>
  <c r="N114" i="48" s="1"/>
  <c r="N115" i="48" s="1"/>
  <c r="N116" i="48" s="1"/>
  <c r="N117" i="48" s="1"/>
  <c r="N118" i="48" s="1"/>
  <c r="N119" i="48" s="1"/>
  <c r="N120" i="48" s="1"/>
  <c r="N121" i="48" s="1"/>
  <c r="N122" i="48" s="1"/>
  <c r="N123" i="48" s="1"/>
  <c r="N124" i="48" s="1"/>
  <c r="N125" i="48" s="1"/>
  <c r="N126" i="48" s="1"/>
  <c r="N127" i="48" s="1"/>
  <c r="N128" i="48" s="1"/>
  <c r="N129" i="48" s="1"/>
  <c r="N130" i="48" s="1"/>
  <c r="N131" i="48" s="1"/>
  <c r="N132" i="48" s="1"/>
  <c r="N133" i="48" s="1"/>
  <c r="N134" i="48" s="1"/>
  <c r="N135" i="48" s="1"/>
  <c r="N136" i="48" s="1"/>
  <c r="N137" i="48" s="1"/>
  <c r="N138" i="48" s="1"/>
  <c r="N139" i="48" s="1"/>
  <c r="N140" i="48" s="1"/>
  <c r="N141" i="48" s="1"/>
  <c r="N142" i="48" s="1"/>
  <c r="N143" i="48" s="1"/>
  <c r="N144" i="48" s="1"/>
  <c r="N145" i="48" s="1"/>
  <c r="N146" i="48" s="1"/>
  <c r="N147" i="48" s="1"/>
  <c r="N148" i="48" s="1"/>
  <c r="N149" i="48" s="1"/>
  <c r="N150" i="48" s="1"/>
  <c r="N151" i="48" s="1"/>
  <c r="N152" i="48" s="1"/>
  <c r="N153" i="48" s="1"/>
  <c r="N154" i="48" s="1"/>
  <c r="N155" i="48" s="1"/>
  <c r="N156" i="48" s="1"/>
  <c r="N157" i="48" s="1"/>
  <c r="N158" i="48" s="1"/>
  <c r="N159" i="48" s="1"/>
  <c r="N160" i="48" s="1"/>
  <c r="N161" i="48" s="1"/>
  <c r="N162" i="48" s="1"/>
  <c r="N163" i="48" s="1"/>
  <c r="N164" i="48" s="1"/>
  <c r="N165" i="48" s="1"/>
  <c r="N166" i="48" s="1"/>
  <c r="N167" i="48" s="1"/>
  <c r="N168" i="48" s="1"/>
  <c r="N169" i="48" s="1"/>
  <c r="N170" i="48" s="1"/>
  <c r="N171" i="48" s="1"/>
  <c r="N172" i="48" s="1"/>
  <c r="N173" i="48" s="1"/>
  <c r="N174" i="48" s="1"/>
  <c r="N175" i="48" s="1"/>
  <c r="N176" i="48" s="1"/>
  <c r="N177" i="48" s="1"/>
  <c r="N178" i="48" s="1"/>
  <c r="N179" i="48" s="1"/>
  <c r="N180" i="48" s="1"/>
  <c r="N181" i="48" s="1"/>
  <c r="N182" i="48" s="1"/>
  <c r="N183" i="48" s="1"/>
  <c r="N184" i="48" s="1"/>
  <c r="S13" i="48"/>
  <c r="S14" i="48" s="1"/>
  <c r="S15" i="48" s="1"/>
  <c r="S16" i="48" s="1"/>
  <c r="S17" i="48" s="1"/>
  <c r="S18" i="48" s="1"/>
  <c r="S19" i="48" s="1"/>
  <c r="S20" i="48" s="1"/>
  <c r="S21" i="48" s="1"/>
  <c r="S22" i="48" s="1"/>
  <c r="S23" i="48" s="1"/>
  <c r="S24" i="48" s="1"/>
  <c r="S25" i="48" s="1"/>
  <c r="S26" i="48" s="1"/>
  <c r="S27" i="48" s="1"/>
  <c r="S28" i="48" s="1"/>
  <c r="S29" i="48" s="1"/>
  <c r="S30" i="48" s="1"/>
  <c r="S31" i="48" s="1"/>
  <c r="S32" i="48" s="1"/>
  <c r="S33" i="48" s="1"/>
  <c r="S34" i="48" s="1"/>
  <c r="S35" i="48" s="1"/>
  <c r="S36" i="48" s="1"/>
  <c r="S37" i="48" s="1"/>
  <c r="S38" i="48" s="1"/>
  <c r="S39" i="48" s="1"/>
  <c r="S40" i="48" s="1"/>
  <c r="S41" i="48" s="1"/>
  <c r="S42" i="48" s="1"/>
  <c r="S43" i="48" s="1"/>
  <c r="S44" i="48" s="1"/>
  <c r="S45" i="48" s="1"/>
  <c r="S46" i="48" s="1"/>
  <c r="S47" i="48" s="1"/>
  <c r="S48" i="48" s="1"/>
  <c r="S49" i="48" s="1"/>
  <c r="S50" i="48" s="1"/>
  <c r="S51" i="48" s="1"/>
  <c r="S52" i="48" s="1"/>
  <c r="S53" i="48" s="1"/>
  <c r="S54" i="48" s="1"/>
  <c r="S55" i="48" s="1"/>
  <c r="S56" i="48" s="1"/>
  <c r="S57" i="48" s="1"/>
  <c r="S58" i="48" s="1"/>
  <c r="S59" i="48" s="1"/>
  <c r="S60" i="48" s="1"/>
  <c r="S61" i="48" s="1"/>
  <c r="S62" i="48" s="1"/>
  <c r="S63" i="48" s="1"/>
  <c r="S64" i="48" s="1"/>
  <c r="S65" i="48" s="1"/>
  <c r="S66" i="48" s="1"/>
  <c r="S67" i="48" s="1"/>
  <c r="S68" i="48" s="1"/>
  <c r="S69" i="48" s="1"/>
  <c r="S70" i="48" s="1"/>
  <c r="S71" i="48" s="1"/>
  <c r="S72" i="48" s="1"/>
  <c r="S73" i="48" s="1"/>
  <c r="S74" i="48" s="1"/>
  <c r="S75" i="48" s="1"/>
  <c r="S76" i="48" s="1"/>
  <c r="S77" i="48" s="1"/>
  <c r="S78" i="48" s="1"/>
  <c r="S79" i="48" s="1"/>
  <c r="S80" i="48" s="1"/>
  <c r="S81" i="48" s="1"/>
  <c r="S82" i="48" s="1"/>
  <c r="S83" i="48" s="1"/>
  <c r="S84" i="48" s="1"/>
  <c r="S85" i="48" s="1"/>
  <c r="S86" i="48" s="1"/>
  <c r="S87" i="48" s="1"/>
  <c r="S88" i="48" s="1"/>
  <c r="S89" i="48" s="1"/>
  <c r="S90" i="48" s="1"/>
  <c r="S91" i="48" s="1"/>
  <c r="S92" i="48" s="1"/>
  <c r="S93" i="48" s="1"/>
  <c r="S94" i="48" s="1"/>
  <c r="S95" i="48" s="1"/>
  <c r="S96" i="48" s="1"/>
  <c r="S97" i="48" s="1"/>
  <c r="S98" i="48" s="1"/>
  <c r="S99" i="48" s="1"/>
  <c r="S100" i="48" s="1"/>
  <c r="S101" i="48" s="1"/>
  <c r="S102" i="48" s="1"/>
  <c r="S103" i="48" s="1"/>
  <c r="S104" i="48" s="1"/>
  <c r="S105" i="48" s="1"/>
  <c r="S106" i="48" s="1"/>
  <c r="S107" i="48" s="1"/>
  <c r="S108" i="48" s="1"/>
  <c r="S109" i="48" s="1"/>
  <c r="S110" i="48" s="1"/>
  <c r="S111" i="48" s="1"/>
  <c r="S112" i="48" s="1"/>
  <c r="S113" i="48" s="1"/>
  <c r="S114" i="48" s="1"/>
  <c r="S115" i="48" s="1"/>
  <c r="S116" i="48" s="1"/>
  <c r="S117" i="48" s="1"/>
  <c r="S118" i="48" s="1"/>
  <c r="S119" i="48" s="1"/>
  <c r="S120" i="48" s="1"/>
  <c r="S121" i="48" s="1"/>
  <c r="S122" i="48" s="1"/>
  <c r="S123" i="48" s="1"/>
  <c r="S124" i="48" s="1"/>
  <c r="S125" i="48" s="1"/>
  <c r="S126" i="48" s="1"/>
  <c r="S127" i="48" s="1"/>
  <c r="S128" i="48" s="1"/>
  <c r="S129" i="48" s="1"/>
  <c r="S130" i="48" s="1"/>
  <c r="S131" i="48" s="1"/>
  <c r="S132" i="48" s="1"/>
  <c r="S133" i="48" s="1"/>
  <c r="S134" i="48" s="1"/>
  <c r="S135" i="48" s="1"/>
  <c r="S136" i="48" s="1"/>
  <c r="S137" i="48" s="1"/>
  <c r="S138" i="48" s="1"/>
  <c r="S139" i="48" s="1"/>
  <c r="S140" i="48" s="1"/>
  <c r="S141" i="48" s="1"/>
  <c r="S142" i="48" s="1"/>
  <c r="S143" i="48" s="1"/>
  <c r="S144" i="48" s="1"/>
  <c r="S145" i="48" s="1"/>
  <c r="S146" i="48" s="1"/>
  <c r="S147" i="48" s="1"/>
  <c r="S148" i="48" s="1"/>
  <c r="S149" i="48" s="1"/>
  <c r="S150" i="48" s="1"/>
  <c r="S151" i="48" s="1"/>
  <c r="S152" i="48" s="1"/>
  <c r="S153" i="48" s="1"/>
  <c r="S154" i="48" s="1"/>
  <c r="S155" i="48" s="1"/>
  <c r="S156" i="48" s="1"/>
  <c r="S157" i="48" s="1"/>
  <c r="S158" i="48" s="1"/>
  <c r="S159" i="48" s="1"/>
  <c r="S160" i="48" s="1"/>
  <c r="S161" i="48" s="1"/>
  <c r="S162" i="48" s="1"/>
  <c r="S163" i="48" s="1"/>
  <c r="S164" i="48" s="1"/>
  <c r="S165" i="48" s="1"/>
  <c r="S166" i="48" s="1"/>
  <c r="S167" i="48" s="1"/>
  <c r="S168" i="48" s="1"/>
  <c r="S169" i="48" s="1"/>
  <c r="S170" i="48" s="1"/>
  <c r="S171" i="48" s="1"/>
  <c r="S172" i="48" s="1"/>
  <c r="S173" i="48" s="1"/>
  <c r="S174" i="48" s="1"/>
  <c r="S175" i="48" s="1"/>
  <c r="S176" i="48" s="1"/>
  <c r="S177" i="48" s="1"/>
  <c r="S178" i="48" s="1"/>
  <c r="S179" i="48" s="1"/>
  <c r="S180" i="48" s="1"/>
  <c r="S181" i="48" s="1"/>
  <c r="S182" i="48" s="1"/>
  <c r="S183" i="48" s="1"/>
  <c r="S184" i="48" s="1"/>
  <c r="O13" i="48"/>
  <c r="O14" i="48" s="1"/>
  <c r="O15" i="48" s="1"/>
  <c r="O16" i="48" s="1"/>
  <c r="O17" i="48" s="1"/>
  <c r="O18" i="48" s="1"/>
  <c r="O19" i="48" s="1"/>
  <c r="O20" i="48" s="1"/>
  <c r="O21" i="48" s="1"/>
  <c r="O22" i="48" s="1"/>
  <c r="O23" i="48" s="1"/>
  <c r="O24" i="48" s="1"/>
  <c r="O25" i="48" s="1"/>
  <c r="O26" i="48" s="1"/>
  <c r="O27" i="48" s="1"/>
  <c r="O28" i="48" s="1"/>
  <c r="O29" i="48" s="1"/>
  <c r="O30" i="48" s="1"/>
  <c r="O31" i="48" s="1"/>
  <c r="O32" i="48" s="1"/>
  <c r="O33" i="48" s="1"/>
  <c r="O34" i="48" s="1"/>
  <c r="O35" i="48" s="1"/>
  <c r="O36" i="48" s="1"/>
  <c r="O37" i="48" s="1"/>
  <c r="O38" i="48" s="1"/>
  <c r="O39" i="48" s="1"/>
  <c r="O40" i="48" s="1"/>
  <c r="O41" i="48" s="1"/>
  <c r="O42" i="48" s="1"/>
  <c r="O43" i="48" s="1"/>
  <c r="O44" i="48" s="1"/>
  <c r="O45" i="48" s="1"/>
  <c r="O46" i="48" s="1"/>
  <c r="O47" i="48" s="1"/>
  <c r="O48" i="48" s="1"/>
  <c r="O49" i="48" s="1"/>
  <c r="O50" i="48" s="1"/>
  <c r="O51" i="48" s="1"/>
  <c r="O52" i="48" s="1"/>
  <c r="O53" i="48" s="1"/>
  <c r="O54" i="48" s="1"/>
  <c r="O55" i="48" s="1"/>
  <c r="O56" i="48" s="1"/>
  <c r="O57" i="48" s="1"/>
  <c r="O58" i="48" s="1"/>
  <c r="O59" i="48" s="1"/>
  <c r="O60" i="48" s="1"/>
  <c r="O61" i="48" s="1"/>
  <c r="O62" i="48" s="1"/>
  <c r="O63" i="48" s="1"/>
  <c r="O64" i="48" s="1"/>
  <c r="O65" i="48" s="1"/>
  <c r="O66" i="48" s="1"/>
  <c r="O67" i="48" s="1"/>
  <c r="O68" i="48" s="1"/>
  <c r="O69" i="48" s="1"/>
  <c r="O70" i="48" s="1"/>
  <c r="O71" i="48" s="1"/>
  <c r="O72" i="48" s="1"/>
  <c r="O73" i="48" s="1"/>
  <c r="O74" i="48" s="1"/>
  <c r="O75" i="48" s="1"/>
  <c r="O76" i="48" s="1"/>
  <c r="O77" i="48" s="1"/>
  <c r="O78" i="48" s="1"/>
  <c r="O79" i="48" s="1"/>
  <c r="O80" i="48" s="1"/>
  <c r="O81" i="48" s="1"/>
  <c r="O82" i="48" s="1"/>
  <c r="O83" i="48" s="1"/>
  <c r="O84" i="48" s="1"/>
  <c r="O85" i="48" s="1"/>
  <c r="O86" i="48" s="1"/>
  <c r="O87" i="48" s="1"/>
  <c r="O88" i="48" s="1"/>
  <c r="O89" i="48" s="1"/>
  <c r="O90" i="48" s="1"/>
  <c r="O91" i="48" s="1"/>
  <c r="O92" i="48" s="1"/>
  <c r="O93" i="48" s="1"/>
  <c r="O94" i="48" s="1"/>
  <c r="O95" i="48" s="1"/>
  <c r="O96" i="48" s="1"/>
  <c r="O97" i="48" s="1"/>
  <c r="O98" i="48" s="1"/>
  <c r="O99" i="48" s="1"/>
  <c r="O100" i="48" s="1"/>
  <c r="O101" i="48" s="1"/>
  <c r="O102" i="48" s="1"/>
  <c r="O103" i="48" s="1"/>
  <c r="O104" i="48" s="1"/>
  <c r="O105" i="48" s="1"/>
  <c r="O106" i="48" s="1"/>
  <c r="O107" i="48" s="1"/>
  <c r="O108" i="48" s="1"/>
  <c r="O109" i="48" s="1"/>
  <c r="O110" i="48" s="1"/>
  <c r="O111" i="48" s="1"/>
  <c r="O112" i="48" s="1"/>
  <c r="O113" i="48" s="1"/>
  <c r="O114" i="48" s="1"/>
  <c r="O115" i="48" s="1"/>
  <c r="O116" i="48" s="1"/>
  <c r="O117" i="48" s="1"/>
  <c r="O118" i="48" s="1"/>
  <c r="O119" i="48" s="1"/>
  <c r="O120" i="48" s="1"/>
  <c r="O121" i="48" s="1"/>
  <c r="O122" i="48" s="1"/>
  <c r="O123" i="48" s="1"/>
  <c r="O124" i="48" s="1"/>
  <c r="O125" i="48" s="1"/>
  <c r="O126" i="48" s="1"/>
  <c r="O127" i="48" s="1"/>
  <c r="O128" i="48" s="1"/>
  <c r="O129" i="48" s="1"/>
  <c r="O130" i="48" s="1"/>
  <c r="O131" i="48" s="1"/>
  <c r="O132" i="48" s="1"/>
  <c r="O133" i="48" s="1"/>
  <c r="O134" i="48" s="1"/>
  <c r="O135" i="48" s="1"/>
  <c r="O136" i="48" s="1"/>
  <c r="O137" i="48" s="1"/>
  <c r="O138" i="48" s="1"/>
  <c r="O139" i="48" s="1"/>
  <c r="O140" i="48" s="1"/>
  <c r="O141" i="48" s="1"/>
  <c r="O142" i="48" s="1"/>
  <c r="O143" i="48" s="1"/>
  <c r="O144" i="48" s="1"/>
  <c r="O145" i="48" s="1"/>
  <c r="O146" i="48" s="1"/>
  <c r="O147" i="48" s="1"/>
  <c r="O148" i="48" s="1"/>
  <c r="O149" i="48" s="1"/>
  <c r="O150" i="48" s="1"/>
  <c r="O151" i="48" s="1"/>
  <c r="O152" i="48" s="1"/>
  <c r="O153" i="48" s="1"/>
  <c r="O154" i="48" s="1"/>
  <c r="O155" i="48" s="1"/>
  <c r="O156" i="48" s="1"/>
  <c r="O157" i="48" s="1"/>
  <c r="O158" i="48" s="1"/>
  <c r="O159" i="48" s="1"/>
  <c r="O160" i="48" s="1"/>
  <c r="O161" i="48" s="1"/>
  <c r="O162" i="48" s="1"/>
  <c r="O163" i="48" s="1"/>
  <c r="O164" i="48" s="1"/>
  <c r="O165" i="48" s="1"/>
  <c r="O166" i="48" s="1"/>
  <c r="O167" i="48" s="1"/>
  <c r="O168" i="48" s="1"/>
  <c r="O169" i="48" s="1"/>
  <c r="O170" i="48" s="1"/>
  <c r="O171" i="48" s="1"/>
  <c r="O172" i="48" s="1"/>
  <c r="O173" i="48" s="1"/>
  <c r="O174" i="48" s="1"/>
  <c r="O175" i="48" s="1"/>
  <c r="O176" i="48" s="1"/>
  <c r="O177" i="48" s="1"/>
  <c r="O178" i="48" s="1"/>
  <c r="O179" i="48" s="1"/>
  <c r="O180" i="48" s="1"/>
  <c r="O181" i="48" s="1"/>
  <c r="O182" i="48" s="1"/>
  <c r="T13" i="48"/>
  <c r="T14" i="48" s="1"/>
  <c r="T15" i="48" s="1"/>
  <c r="T16" i="48" s="1"/>
  <c r="T17" i="48" s="1"/>
  <c r="T18" i="48" s="1"/>
  <c r="T19" i="48" s="1"/>
  <c r="T20" i="48" s="1"/>
  <c r="T21" i="48" s="1"/>
  <c r="T22" i="48" s="1"/>
  <c r="T23" i="48" s="1"/>
  <c r="T24" i="48" s="1"/>
  <c r="T25" i="48" s="1"/>
  <c r="T26" i="48" s="1"/>
  <c r="T27" i="48" s="1"/>
  <c r="T28" i="48" s="1"/>
  <c r="T29" i="48" s="1"/>
  <c r="T30" i="48" s="1"/>
  <c r="T31" i="48" s="1"/>
  <c r="T32" i="48" s="1"/>
  <c r="T33" i="48" s="1"/>
  <c r="T34" i="48" s="1"/>
  <c r="T35" i="48" s="1"/>
  <c r="T36" i="48" s="1"/>
  <c r="T37" i="48" s="1"/>
  <c r="T38" i="48" s="1"/>
  <c r="T39" i="48" s="1"/>
  <c r="T40" i="48" s="1"/>
  <c r="T41" i="48" s="1"/>
  <c r="T42" i="48" s="1"/>
  <c r="T43" i="48" s="1"/>
  <c r="T44" i="48" s="1"/>
  <c r="T45" i="48" s="1"/>
  <c r="T46" i="48" s="1"/>
  <c r="T47" i="48" s="1"/>
  <c r="T48" i="48" s="1"/>
  <c r="T49" i="48" s="1"/>
  <c r="T50" i="48" s="1"/>
  <c r="T51" i="48" s="1"/>
  <c r="T52" i="48" s="1"/>
  <c r="T53" i="48" s="1"/>
  <c r="T54" i="48" s="1"/>
  <c r="T55" i="48" s="1"/>
  <c r="T56" i="48" s="1"/>
  <c r="T57" i="48" s="1"/>
  <c r="T58" i="48" s="1"/>
  <c r="T59" i="48" s="1"/>
  <c r="T60" i="48" s="1"/>
  <c r="T61" i="48" s="1"/>
  <c r="T62" i="48" s="1"/>
  <c r="T63" i="48" s="1"/>
  <c r="T64" i="48" s="1"/>
  <c r="T65" i="48" s="1"/>
  <c r="T66" i="48" s="1"/>
  <c r="T67" i="48" s="1"/>
  <c r="T68" i="48" s="1"/>
  <c r="T69" i="48" s="1"/>
  <c r="T70" i="48" s="1"/>
  <c r="T71" i="48" s="1"/>
  <c r="T72" i="48" s="1"/>
  <c r="T73" i="48" s="1"/>
  <c r="T74" i="48" s="1"/>
  <c r="T75" i="48" s="1"/>
  <c r="T76" i="48" s="1"/>
  <c r="T77" i="48" s="1"/>
  <c r="T78" i="48" s="1"/>
  <c r="T79" i="48" s="1"/>
  <c r="T80" i="48" s="1"/>
  <c r="T81" i="48" s="1"/>
  <c r="T82" i="48" s="1"/>
  <c r="T83" i="48" s="1"/>
  <c r="T84" i="48" s="1"/>
  <c r="T85" i="48" s="1"/>
  <c r="T86" i="48" s="1"/>
  <c r="T87" i="48" s="1"/>
  <c r="T88" i="48" s="1"/>
  <c r="T89" i="48" s="1"/>
  <c r="T90" i="48" s="1"/>
  <c r="T91" i="48" s="1"/>
  <c r="T92" i="48" s="1"/>
  <c r="T93" i="48" s="1"/>
  <c r="T94" i="48" s="1"/>
  <c r="T95" i="48" s="1"/>
  <c r="T96" i="48" s="1"/>
  <c r="T97" i="48" s="1"/>
  <c r="T98" i="48" s="1"/>
  <c r="T99" i="48" s="1"/>
  <c r="T100" i="48" s="1"/>
  <c r="T101" i="48" s="1"/>
  <c r="T102" i="48" s="1"/>
  <c r="T103" i="48" s="1"/>
  <c r="T104" i="48" s="1"/>
  <c r="T105" i="48" s="1"/>
  <c r="T106" i="48" s="1"/>
  <c r="T107" i="48" s="1"/>
  <c r="T108" i="48" s="1"/>
  <c r="T109" i="48" s="1"/>
  <c r="T110" i="48" s="1"/>
  <c r="T111" i="48" s="1"/>
  <c r="T112" i="48" s="1"/>
  <c r="T113" i="48" s="1"/>
  <c r="T114" i="48" s="1"/>
  <c r="T115" i="48" s="1"/>
  <c r="T116" i="48" s="1"/>
  <c r="T117" i="48" s="1"/>
  <c r="T118" i="48" s="1"/>
  <c r="T119" i="48" s="1"/>
  <c r="T120" i="48" s="1"/>
  <c r="T121" i="48" s="1"/>
  <c r="T122" i="48" s="1"/>
  <c r="T123" i="48" s="1"/>
  <c r="T124" i="48" s="1"/>
  <c r="T125" i="48" s="1"/>
  <c r="T126" i="48" s="1"/>
  <c r="T127" i="48" s="1"/>
  <c r="T128" i="48" s="1"/>
  <c r="T129" i="48" s="1"/>
  <c r="T130" i="48" s="1"/>
  <c r="T131" i="48" s="1"/>
  <c r="T132" i="48" s="1"/>
  <c r="T133" i="48" s="1"/>
  <c r="T134" i="48" s="1"/>
  <c r="T135" i="48" s="1"/>
  <c r="T136" i="48" s="1"/>
  <c r="T137" i="48" s="1"/>
  <c r="T138" i="48" s="1"/>
  <c r="T139" i="48" s="1"/>
  <c r="T140" i="48" s="1"/>
  <c r="T141" i="48" s="1"/>
  <c r="T142" i="48" s="1"/>
  <c r="T143" i="48" s="1"/>
  <c r="T144" i="48" s="1"/>
  <c r="T145" i="48" s="1"/>
  <c r="T146" i="48" s="1"/>
  <c r="T147" i="48" s="1"/>
  <c r="T148" i="48" s="1"/>
  <c r="T149" i="48" s="1"/>
  <c r="T150" i="48" s="1"/>
  <c r="T151" i="48" s="1"/>
  <c r="T152" i="48" s="1"/>
  <c r="T153" i="48" s="1"/>
  <c r="T154" i="48" s="1"/>
  <c r="T155" i="48" s="1"/>
  <c r="T156" i="48" s="1"/>
  <c r="T157" i="48" s="1"/>
  <c r="T158" i="48" s="1"/>
  <c r="T159" i="48" s="1"/>
  <c r="T160" i="48" s="1"/>
  <c r="T161" i="48" s="1"/>
  <c r="T162" i="48" s="1"/>
  <c r="T163" i="48" s="1"/>
  <c r="T164" i="48" s="1"/>
  <c r="T165" i="48" s="1"/>
  <c r="T166" i="48" s="1"/>
  <c r="T167" i="48" s="1"/>
  <c r="T168" i="48" s="1"/>
  <c r="T169" i="48" s="1"/>
  <c r="T170" i="48" s="1"/>
  <c r="T171" i="48" s="1"/>
  <c r="T172" i="48" s="1"/>
  <c r="T173" i="48" s="1"/>
  <c r="T174" i="48" s="1"/>
  <c r="T175" i="48" s="1"/>
  <c r="T176" i="48" s="1"/>
  <c r="T177" i="48" s="1"/>
  <c r="T178" i="48" s="1"/>
  <c r="T179" i="48" s="1"/>
  <c r="T180" i="48" s="1"/>
  <c r="T181" i="48" s="1"/>
  <c r="T182" i="48" s="1"/>
  <c r="I9" i="48" s="1"/>
  <c r="F9" i="48"/>
  <c r="Q183" i="48"/>
  <c r="Q184" i="48" s="1"/>
  <c r="C9" i="48"/>
  <c r="L6" i="48"/>
  <c r="B17" i="48"/>
  <c r="M16" i="48"/>
  <c r="L13" i="29"/>
  <c r="I15" i="39"/>
  <c r="G15" i="39"/>
  <c r="F16" i="39"/>
  <c r="F15" i="39"/>
  <c r="H12" i="4"/>
  <c r="H11" i="4"/>
  <c r="H10" i="4"/>
  <c r="H9" i="4"/>
  <c r="H8" i="4"/>
  <c r="I16" i="5"/>
  <c r="L13" i="43"/>
  <c r="L12" i="43"/>
  <c r="L13" i="44"/>
  <c r="L12" i="44"/>
  <c r="L13" i="47"/>
  <c r="L12" i="47"/>
  <c r="L13" i="41"/>
  <c r="L12" i="41"/>
  <c r="L13" i="39"/>
  <c r="L12" i="39"/>
  <c r="L12" i="29"/>
  <c r="V180" i="48" l="1"/>
  <c r="V181" i="48" s="1"/>
  <c r="K9" i="48"/>
  <c r="U182" i="48"/>
  <c r="U183" i="48" s="1"/>
  <c r="J9" i="48"/>
  <c r="D9" i="48"/>
  <c r="O183" i="48"/>
  <c r="O184" i="48" s="1"/>
  <c r="T183" i="48"/>
  <c r="T184" i="48" s="1"/>
  <c r="H9" i="48"/>
  <c r="R183" i="48"/>
  <c r="R184" i="48" s="1"/>
  <c r="P183" i="48"/>
  <c r="P184" i="48" s="1"/>
  <c r="E9" i="48"/>
  <c r="B18" i="48"/>
  <c r="M17" i="48"/>
  <c r="F18" i="47"/>
  <c r="E18" i="47"/>
  <c r="D18" i="47"/>
  <c r="C18" i="47"/>
  <c r="K13" i="47"/>
  <c r="G13" i="47"/>
  <c r="F13" i="47"/>
  <c r="E13" i="47"/>
  <c r="K12" i="47"/>
  <c r="G12" i="47"/>
  <c r="I12" i="47" s="1"/>
  <c r="F12" i="47"/>
  <c r="E12" i="47"/>
  <c r="K11" i="47"/>
  <c r="L11" i="47" s="1"/>
  <c r="G11" i="47"/>
  <c r="G15" i="47" s="1"/>
  <c r="F11" i="47"/>
  <c r="E11" i="47"/>
  <c r="K10" i="47"/>
  <c r="L10" i="47" s="1"/>
  <c r="G10" i="47"/>
  <c r="F10" i="47"/>
  <c r="F14" i="47" s="1"/>
  <c r="E10" i="47"/>
  <c r="F18" i="46"/>
  <c r="E18" i="46"/>
  <c r="D18" i="46"/>
  <c r="C18" i="46"/>
  <c r="K13" i="46"/>
  <c r="G13" i="46"/>
  <c r="F13" i="46"/>
  <c r="E13" i="46"/>
  <c r="K12" i="46"/>
  <c r="G12" i="46"/>
  <c r="F12" i="46"/>
  <c r="E12" i="46"/>
  <c r="K11" i="46"/>
  <c r="L11" i="46" s="1"/>
  <c r="G11" i="46"/>
  <c r="G15" i="46" s="1"/>
  <c r="F11" i="46"/>
  <c r="F15" i="46" s="1"/>
  <c r="E11" i="46"/>
  <c r="K10" i="46"/>
  <c r="L10" i="46" s="1"/>
  <c r="G10" i="46"/>
  <c r="G16" i="46" s="1"/>
  <c r="F10" i="46"/>
  <c r="F14" i="46" s="1"/>
  <c r="E10" i="46"/>
  <c r="F18" i="45"/>
  <c r="E18" i="45"/>
  <c r="D18" i="45"/>
  <c r="C18" i="45"/>
  <c r="K13" i="45"/>
  <c r="G13" i="45"/>
  <c r="F13" i="45"/>
  <c r="E13" i="45"/>
  <c r="K12" i="45"/>
  <c r="G12" i="45"/>
  <c r="I12" i="45" s="1"/>
  <c r="F12" i="45"/>
  <c r="E12" i="45"/>
  <c r="K11" i="45"/>
  <c r="L11" i="45" s="1"/>
  <c r="G11" i="45"/>
  <c r="G15" i="45" s="1"/>
  <c r="F11" i="45"/>
  <c r="F15" i="45" s="1"/>
  <c r="E11" i="45"/>
  <c r="K10" i="45"/>
  <c r="L10" i="45" s="1"/>
  <c r="G10" i="45"/>
  <c r="G16" i="45" s="1"/>
  <c r="F10" i="45"/>
  <c r="F14" i="45" s="1"/>
  <c r="E10" i="45"/>
  <c r="F18" i="44"/>
  <c r="E18" i="44"/>
  <c r="D18" i="44"/>
  <c r="C18" i="44"/>
  <c r="K13" i="44"/>
  <c r="G13" i="44"/>
  <c r="F13" i="44"/>
  <c r="E13" i="44"/>
  <c r="K12" i="44"/>
  <c r="G12" i="44"/>
  <c r="F12" i="44"/>
  <c r="E12" i="44"/>
  <c r="K11" i="44"/>
  <c r="L11" i="44" s="1"/>
  <c r="G11" i="44"/>
  <c r="G15" i="44" s="1"/>
  <c r="F11" i="44"/>
  <c r="E11" i="44"/>
  <c r="K10" i="44"/>
  <c r="L10" i="44" s="1"/>
  <c r="G10" i="44"/>
  <c r="F10" i="44"/>
  <c r="E10" i="44"/>
  <c r="F18" i="43"/>
  <c r="E18" i="43"/>
  <c r="D18" i="43"/>
  <c r="C18" i="43"/>
  <c r="K13" i="43"/>
  <c r="G13" i="43"/>
  <c r="F13" i="43"/>
  <c r="E13" i="43"/>
  <c r="K12" i="43"/>
  <c r="G12" i="43"/>
  <c r="I12" i="43" s="1"/>
  <c r="F12" i="43"/>
  <c r="E12" i="43"/>
  <c r="K11" i="43"/>
  <c r="L11" i="43" s="1"/>
  <c r="G11" i="43"/>
  <c r="F11" i="43"/>
  <c r="F15" i="43" s="1"/>
  <c r="E11" i="43"/>
  <c r="K10" i="43"/>
  <c r="L10" i="43" s="1"/>
  <c r="G10" i="43"/>
  <c r="F10" i="43"/>
  <c r="F16" i="43" s="1"/>
  <c r="E10" i="43"/>
  <c r="F18" i="42"/>
  <c r="E18" i="42"/>
  <c r="D18" i="42"/>
  <c r="C18" i="42"/>
  <c r="K13" i="42"/>
  <c r="G13" i="42"/>
  <c r="F13" i="42"/>
  <c r="E13" i="42"/>
  <c r="K12" i="42"/>
  <c r="G12" i="42"/>
  <c r="F12" i="42"/>
  <c r="E12" i="42"/>
  <c r="K11" i="42"/>
  <c r="L11" i="42" s="1"/>
  <c r="G11" i="42"/>
  <c r="F11" i="42"/>
  <c r="E11" i="42"/>
  <c r="K10" i="42"/>
  <c r="L10" i="42" s="1"/>
  <c r="G10" i="42"/>
  <c r="F10" i="42"/>
  <c r="F14" i="42" s="1"/>
  <c r="E10" i="42"/>
  <c r="F18" i="41"/>
  <c r="E18" i="41"/>
  <c r="D18" i="41"/>
  <c r="C18" i="41"/>
  <c r="K13" i="41"/>
  <c r="G13" i="41"/>
  <c r="F13" i="41"/>
  <c r="E13" i="41"/>
  <c r="K12" i="41"/>
  <c r="G12" i="41"/>
  <c r="F12" i="41"/>
  <c r="E12" i="41"/>
  <c r="K11" i="41"/>
  <c r="L11" i="41" s="1"/>
  <c r="G11" i="41"/>
  <c r="F11" i="41"/>
  <c r="E11" i="41"/>
  <c r="K10" i="41"/>
  <c r="L10" i="41" s="1"/>
  <c r="G10" i="41"/>
  <c r="F10" i="41"/>
  <c r="E10" i="41"/>
  <c r="F18" i="40"/>
  <c r="E18" i="40"/>
  <c r="D18" i="40"/>
  <c r="C18" i="40"/>
  <c r="K13" i="40"/>
  <c r="G13" i="40"/>
  <c r="F13" i="40"/>
  <c r="E13" i="40"/>
  <c r="K12" i="40"/>
  <c r="G12" i="40"/>
  <c r="F12" i="40"/>
  <c r="E12" i="40"/>
  <c r="K11" i="40"/>
  <c r="L11" i="40" s="1"/>
  <c r="G11" i="40"/>
  <c r="F11" i="40"/>
  <c r="E11" i="40"/>
  <c r="K10" i="40"/>
  <c r="L10" i="40" s="1"/>
  <c r="G10" i="40"/>
  <c r="F10" i="40"/>
  <c r="E10" i="40"/>
  <c r="F18" i="39"/>
  <c r="E18" i="39"/>
  <c r="D18" i="39"/>
  <c r="C18" i="39"/>
  <c r="K13" i="39"/>
  <c r="G13" i="39"/>
  <c r="I13" i="39" s="1"/>
  <c r="F13" i="39"/>
  <c r="E13" i="39"/>
  <c r="K12" i="39"/>
  <c r="G12" i="39"/>
  <c r="F12" i="39"/>
  <c r="E12" i="39"/>
  <c r="K11" i="39"/>
  <c r="L11" i="39" s="1"/>
  <c r="G11" i="39"/>
  <c r="I11" i="39" s="1"/>
  <c r="F11" i="39"/>
  <c r="E11" i="39"/>
  <c r="K10" i="39"/>
  <c r="L10" i="39" s="1"/>
  <c r="G10" i="39"/>
  <c r="F10" i="39"/>
  <c r="E10" i="39"/>
  <c r="F18" i="38"/>
  <c r="E18" i="38"/>
  <c r="D18" i="38"/>
  <c r="C18" i="38"/>
  <c r="K13" i="38"/>
  <c r="G13" i="38"/>
  <c r="I13" i="38" s="1"/>
  <c r="F13" i="38"/>
  <c r="E13" i="38"/>
  <c r="K12" i="38"/>
  <c r="G12" i="38"/>
  <c r="F12" i="38"/>
  <c r="F15" i="38" s="1"/>
  <c r="E12" i="38"/>
  <c r="K11" i="38"/>
  <c r="L11" i="38" s="1"/>
  <c r="G11" i="38"/>
  <c r="I11" i="38" s="1"/>
  <c r="F11" i="38"/>
  <c r="E11" i="38"/>
  <c r="K10" i="38"/>
  <c r="L10" i="38" s="1"/>
  <c r="G10" i="38"/>
  <c r="G16" i="38" s="1"/>
  <c r="F10" i="38"/>
  <c r="E10" i="38"/>
  <c r="B19" i="48" l="1"/>
  <c r="M18" i="48"/>
  <c r="F15" i="44"/>
  <c r="I13" i="44"/>
  <c r="I12" i="44"/>
  <c r="F16" i="44"/>
  <c r="G16" i="44"/>
  <c r="G14" i="44"/>
  <c r="F14" i="44"/>
  <c r="I13" i="42"/>
  <c r="F15" i="42"/>
  <c r="I12" i="42"/>
  <c r="I15" i="42" s="1"/>
  <c r="G15" i="42"/>
  <c r="I11" i="42"/>
  <c r="F16" i="42"/>
  <c r="G16" i="42"/>
  <c r="G14" i="42"/>
  <c r="G15" i="40"/>
  <c r="F15" i="40"/>
  <c r="I13" i="40"/>
  <c r="F14" i="40"/>
  <c r="I12" i="40"/>
  <c r="F16" i="40"/>
  <c r="G16" i="40"/>
  <c r="G14" i="40"/>
  <c r="F15" i="41"/>
  <c r="I13" i="41"/>
  <c r="F14" i="41"/>
  <c r="I12" i="41"/>
  <c r="I11" i="41"/>
  <c r="G15" i="41"/>
  <c r="F16" i="41"/>
  <c r="G16" i="41"/>
  <c r="G14" i="41"/>
  <c r="F15" i="47"/>
  <c r="I13" i="47"/>
  <c r="F16" i="47"/>
  <c r="G16" i="47"/>
  <c r="G14" i="47"/>
  <c r="I13" i="43"/>
  <c r="I11" i="43"/>
  <c r="G15" i="43"/>
  <c r="G16" i="43"/>
  <c r="G14" i="43"/>
  <c r="F14" i="43"/>
  <c r="F16" i="38"/>
  <c r="I12" i="38"/>
  <c r="I15" i="38" s="1"/>
  <c r="F14" i="38"/>
  <c r="I12" i="39"/>
  <c r="F14" i="39"/>
  <c r="G16" i="39"/>
  <c r="G14" i="39"/>
  <c r="I13" i="45"/>
  <c r="F16" i="45"/>
  <c r="I13" i="46"/>
  <c r="I12" i="46"/>
  <c r="F16" i="46"/>
  <c r="L12" i="42"/>
  <c r="L13" i="42"/>
  <c r="L12" i="45"/>
  <c r="L13" i="45"/>
  <c r="L12" i="46"/>
  <c r="L13" i="46"/>
  <c r="L12" i="40"/>
  <c r="L13" i="40"/>
  <c r="L12" i="38"/>
  <c r="L13" i="38"/>
  <c r="I10" i="47"/>
  <c r="I14" i="47" s="1"/>
  <c r="I11" i="47"/>
  <c r="I10" i="46"/>
  <c r="I11" i="46"/>
  <c r="I15" i="46" s="1"/>
  <c r="G14" i="46"/>
  <c r="I10" i="45"/>
  <c r="I11" i="45"/>
  <c r="I15" i="45" s="1"/>
  <c r="G14" i="45"/>
  <c r="I10" i="44"/>
  <c r="I11" i="44"/>
  <c r="I10" i="43"/>
  <c r="I14" i="43" s="1"/>
  <c r="I10" i="42"/>
  <c r="I14" i="42" s="1"/>
  <c r="I10" i="41"/>
  <c r="I14" i="41" s="1"/>
  <c r="I10" i="40"/>
  <c r="I14" i="40" s="1"/>
  <c r="I11" i="40"/>
  <c r="I10" i="39"/>
  <c r="I14" i="39" s="1"/>
  <c r="G15" i="38"/>
  <c r="I10" i="38"/>
  <c r="G14" i="38"/>
  <c r="E10" i="29"/>
  <c r="E11" i="29"/>
  <c r="E12" i="29"/>
  <c r="E13" i="29"/>
  <c r="B20" i="48" l="1"/>
  <c r="M19" i="48"/>
  <c r="I15" i="44"/>
  <c r="I14" i="44"/>
  <c r="I15" i="40"/>
  <c r="I15" i="41"/>
  <c r="I15" i="47"/>
  <c r="I15" i="43"/>
  <c r="I16" i="47"/>
  <c r="I16" i="46"/>
  <c r="I14" i="46"/>
  <c r="I16" i="45"/>
  <c r="I14" i="45"/>
  <c r="I16" i="44"/>
  <c r="I16" i="43"/>
  <c r="I16" i="42"/>
  <c r="I16" i="41"/>
  <c r="I16" i="40"/>
  <c r="I16" i="39"/>
  <c r="I16" i="38"/>
  <c r="I14" i="38"/>
  <c r="B21" i="48" l="1"/>
  <c r="M20" i="48"/>
  <c r="I34" i="5"/>
  <c r="J34" i="5" s="1"/>
  <c r="I33" i="5"/>
  <c r="J33" i="5" s="1"/>
  <c r="K33" i="5" s="1"/>
  <c r="I32" i="5"/>
  <c r="J32" i="5" s="1"/>
  <c r="I31" i="5"/>
  <c r="J31" i="5" s="1"/>
  <c r="K31" i="5" s="1"/>
  <c r="I30" i="5"/>
  <c r="J30" i="5" s="1"/>
  <c r="I29" i="5"/>
  <c r="J29" i="5" s="1"/>
  <c r="B22" i="48" l="1"/>
  <c r="M21" i="48"/>
  <c r="K29" i="5"/>
  <c r="F18" i="29"/>
  <c r="E18" i="29"/>
  <c r="D18" i="29"/>
  <c r="C18" i="29"/>
  <c r="K13" i="29"/>
  <c r="G13" i="29"/>
  <c r="F13" i="29"/>
  <c r="K12" i="29"/>
  <c r="G12" i="29"/>
  <c r="F12" i="29"/>
  <c r="K11" i="29"/>
  <c r="L11" i="29" s="1"/>
  <c r="G11" i="29"/>
  <c r="G15" i="29" s="1"/>
  <c r="F11" i="29"/>
  <c r="K10" i="29"/>
  <c r="L10" i="29" s="1"/>
  <c r="G10" i="29"/>
  <c r="G14" i="29" s="1"/>
  <c r="F10" i="29"/>
  <c r="B23" i="48" l="1"/>
  <c r="M22" i="48"/>
  <c r="F15" i="29"/>
  <c r="F14" i="29"/>
  <c r="I13" i="29"/>
  <c r="I12" i="29"/>
  <c r="F16" i="29"/>
  <c r="G16" i="29"/>
  <c r="I10" i="29"/>
  <c r="I11" i="29"/>
  <c r="B24" i="48" l="1"/>
  <c r="M23" i="48"/>
  <c r="I15" i="29"/>
  <c r="I14" i="29"/>
  <c r="I16" i="29"/>
  <c r="B25" i="48" l="1"/>
  <c r="M24" i="48"/>
  <c r="I28" i="5"/>
  <c r="J28" i="5" s="1"/>
  <c r="I27" i="5"/>
  <c r="J27" i="5" s="1"/>
  <c r="K27" i="5" s="1"/>
  <c r="I26" i="5"/>
  <c r="J26" i="5" s="1"/>
  <c r="I25" i="5"/>
  <c r="J25" i="5" s="1"/>
  <c r="I24" i="5"/>
  <c r="J24" i="5" s="1"/>
  <c r="I23" i="5"/>
  <c r="J23" i="5" s="1"/>
  <c r="I22" i="5"/>
  <c r="J22" i="5" s="1"/>
  <c r="I21" i="5"/>
  <c r="J21" i="5" s="1"/>
  <c r="I20" i="5"/>
  <c r="J20" i="5" s="1"/>
  <c r="I19" i="5"/>
  <c r="J19" i="5" s="1"/>
  <c r="I18" i="5"/>
  <c r="J18" i="5" s="1"/>
  <c r="I17" i="5"/>
  <c r="J17" i="5" s="1"/>
  <c r="J16" i="5"/>
  <c r="I15" i="5"/>
  <c r="J15" i="5" s="1"/>
  <c r="I14" i="5"/>
  <c r="J14" i="5" s="1"/>
  <c r="I13" i="5"/>
  <c r="J13" i="5" s="1"/>
  <c r="I12" i="5"/>
  <c r="J12" i="5" s="1"/>
  <c r="I11" i="5"/>
  <c r="J11" i="5" s="1"/>
  <c r="I10" i="5"/>
  <c r="J10" i="5" s="1"/>
  <c r="I9" i="5"/>
  <c r="J9" i="5" s="1"/>
  <c r="I8" i="5"/>
  <c r="J8" i="5" s="1"/>
  <c r="I7" i="5"/>
  <c r="J7" i="5" s="1"/>
  <c r="B26" i="48" l="1"/>
  <c r="M25" i="48"/>
  <c r="K23" i="5"/>
  <c r="K9" i="5"/>
  <c r="K17" i="5"/>
  <c r="K13" i="5"/>
  <c r="K21" i="5"/>
  <c r="K25" i="5"/>
  <c r="K7" i="5"/>
  <c r="K11" i="5"/>
  <c r="K15" i="5"/>
  <c r="K19" i="5"/>
  <c r="B27" i="48" l="1"/>
  <c r="M26" i="48"/>
  <c r="B28" i="48" l="1"/>
  <c r="M27" i="48"/>
  <c r="B29" i="48" l="1"/>
  <c r="M28" i="48"/>
  <c r="B30" i="48" l="1"/>
  <c r="M29" i="48"/>
  <c r="B31" i="48" l="1"/>
  <c r="M30" i="48"/>
  <c r="B32" i="48" l="1"/>
  <c r="M31" i="48"/>
  <c r="B33" i="48" l="1"/>
  <c r="M32" i="48"/>
  <c r="B34" i="48" l="1"/>
  <c r="M33" i="48"/>
  <c r="B35" i="48" l="1"/>
  <c r="M34" i="48"/>
  <c r="B36" i="48" l="1"/>
  <c r="M35" i="48"/>
  <c r="B37" i="48" l="1"/>
  <c r="M36" i="48"/>
  <c r="B38" i="48" l="1"/>
  <c r="M37" i="48"/>
  <c r="B39" i="48" l="1"/>
  <c r="M38" i="48"/>
  <c r="B40" i="48" l="1"/>
  <c r="M39" i="48"/>
  <c r="B41" i="48" l="1"/>
  <c r="M40" i="48"/>
  <c r="B42" i="48" l="1"/>
  <c r="M41" i="48"/>
  <c r="B43" i="48" l="1"/>
  <c r="M42" i="48"/>
  <c r="B44" i="48" l="1"/>
  <c r="M43" i="48"/>
  <c r="B45" i="48" l="1"/>
  <c r="M44" i="48"/>
  <c r="B46" i="48" l="1"/>
  <c r="M45" i="48"/>
  <c r="B47" i="48" l="1"/>
  <c r="M46" i="48"/>
  <c r="B48" i="48" l="1"/>
  <c r="M47" i="48"/>
  <c r="B49" i="48" l="1"/>
  <c r="M48" i="48"/>
  <c r="B50" i="48" l="1"/>
  <c r="M49" i="48"/>
  <c r="B51" i="48" l="1"/>
  <c r="M50" i="48"/>
  <c r="B52" i="48" l="1"/>
  <c r="M51" i="48"/>
  <c r="B53" i="48" l="1"/>
  <c r="M52" i="48"/>
  <c r="B54" i="48" l="1"/>
  <c r="M53" i="48"/>
  <c r="B55" i="48" l="1"/>
  <c r="M54" i="48"/>
  <c r="B56" i="48" l="1"/>
  <c r="M55" i="48"/>
  <c r="B57" i="48" l="1"/>
  <c r="M56" i="48"/>
  <c r="B58" i="48" l="1"/>
  <c r="M57" i="48"/>
  <c r="B59" i="48" l="1"/>
  <c r="M58" i="48"/>
  <c r="B60" i="48" l="1"/>
  <c r="M59" i="48"/>
  <c r="B61" i="48" l="1"/>
  <c r="M60" i="48"/>
  <c r="B62" i="48" l="1"/>
  <c r="M61" i="48"/>
  <c r="B63" i="48" l="1"/>
  <c r="M62" i="48"/>
  <c r="B64" i="48" l="1"/>
  <c r="M63" i="48"/>
  <c r="B65" i="48" l="1"/>
  <c r="M64" i="48"/>
  <c r="B66" i="48" l="1"/>
  <c r="M65" i="48"/>
  <c r="B67" i="48" l="1"/>
  <c r="M66" i="48"/>
  <c r="B68" i="48" l="1"/>
  <c r="M67" i="48"/>
  <c r="B69" i="48" l="1"/>
  <c r="M68" i="48"/>
  <c r="B70" i="48" l="1"/>
  <c r="M69" i="48"/>
  <c r="B71" i="48" l="1"/>
  <c r="M70" i="48"/>
  <c r="B72" i="48" l="1"/>
  <c r="M71" i="48"/>
  <c r="B73" i="48" l="1"/>
  <c r="M72" i="48"/>
  <c r="B74" i="48" l="1"/>
  <c r="M73" i="48"/>
  <c r="B75" i="48" l="1"/>
  <c r="M74" i="48"/>
  <c r="B76" i="48" l="1"/>
  <c r="M75" i="48"/>
  <c r="B77" i="48" l="1"/>
  <c r="M76" i="48"/>
  <c r="B78" i="48" l="1"/>
  <c r="M77" i="48"/>
  <c r="B79" i="48" l="1"/>
  <c r="M78" i="48"/>
  <c r="B80" i="48" l="1"/>
  <c r="M79" i="48"/>
  <c r="B81" i="48" l="1"/>
  <c r="M80" i="48"/>
  <c r="B82" i="48" l="1"/>
  <c r="M81" i="48"/>
  <c r="B83" i="48" l="1"/>
  <c r="M82" i="48"/>
  <c r="B84" i="48" l="1"/>
  <c r="M83" i="48"/>
  <c r="B85" i="48" l="1"/>
  <c r="M84" i="48"/>
  <c r="B86" i="48" l="1"/>
  <c r="M85" i="48"/>
  <c r="M86" i="48" l="1"/>
  <c r="B87" i="48"/>
  <c r="B88" i="48" l="1"/>
  <c r="M87" i="48"/>
  <c r="B89" i="48" l="1"/>
  <c r="M88" i="48"/>
  <c r="B90" i="48" l="1"/>
  <c r="M89" i="48"/>
  <c r="B91" i="48" l="1"/>
  <c r="M90" i="48"/>
  <c r="B92" i="48" l="1"/>
  <c r="M91" i="48"/>
  <c r="B93" i="48" l="1"/>
  <c r="M92" i="48"/>
  <c r="B94" i="48" l="1"/>
  <c r="M93" i="48"/>
  <c r="B95" i="48" l="1"/>
  <c r="M94" i="48"/>
  <c r="B96" i="48" l="1"/>
  <c r="M95" i="48"/>
  <c r="B97" i="48" l="1"/>
  <c r="M96" i="48"/>
  <c r="B98" i="48" l="1"/>
  <c r="M97" i="48"/>
  <c r="B99" i="48" l="1"/>
  <c r="M98" i="48"/>
  <c r="B100" i="48" l="1"/>
  <c r="M99" i="48"/>
  <c r="B101" i="48" l="1"/>
  <c r="M100" i="48"/>
  <c r="B102" i="48" l="1"/>
  <c r="M101" i="48"/>
  <c r="B103" i="48" l="1"/>
  <c r="M102" i="48"/>
  <c r="B104" i="48" l="1"/>
  <c r="M103" i="48"/>
  <c r="B105" i="48" l="1"/>
  <c r="M104" i="48"/>
  <c r="B106" i="48" l="1"/>
  <c r="M105" i="48"/>
  <c r="B107" i="48" l="1"/>
  <c r="M106" i="48"/>
  <c r="B108" i="48" l="1"/>
  <c r="M107" i="48"/>
  <c r="B109" i="48" l="1"/>
  <c r="M108" i="48"/>
  <c r="B110" i="48" l="1"/>
  <c r="M109" i="48"/>
  <c r="B111" i="48" l="1"/>
  <c r="M110" i="48"/>
  <c r="B112" i="48" l="1"/>
  <c r="M111" i="48"/>
  <c r="B113" i="48" l="1"/>
  <c r="M112" i="48"/>
  <c r="B114" i="48" l="1"/>
  <c r="M113" i="48"/>
  <c r="B115" i="48" l="1"/>
  <c r="M114" i="48"/>
  <c r="B116" i="48" l="1"/>
  <c r="M115" i="48"/>
  <c r="B117" i="48" l="1"/>
  <c r="M116" i="48"/>
  <c r="B118" i="48" l="1"/>
  <c r="M117" i="48"/>
  <c r="B119" i="48" l="1"/>
  <c r="M118" i="48"/>
  <c r="B120" i="48" l="1"/>
  <c r="M119" i="48"/>
  <c r="B121" i="48" l="1"/>
  <c r="M120" i="48"/>
  <c r="B122" i="48" l="1"/>
  <c r="M121" i="48"/>
  <c r="B123" i="48" l="1"/>
  <c r="M122" i="48"/>
  <c r="B124" i="48" l="1"/>
  <c r="M123" i="48"/>
  <c r="B125" i="48" l="1"/>
  <c r="M124" i="48"/>
  <c r="B126" i="48" l="1"/>
  <c r="M125" i="48"/>
  <c r="B127" i="48" l="1"/>
  <c r="M126" i="48"/>
  <c r="B128" i="48" l="1"/>
  <c r="M127" i="48"/>
  <c r="B129" i="48" l="1"/>
  <c r="M128" i="48"/>
  <c r="B130" i="48" l="1"/>
  <c r="M129" i="48"/>
  <c r="B131" i="48" l="1"/>
  <c r="M130" i="48"/>
  <c r="B132" i="48" l="1"/>
  <c r="M131" i="48"/>
  <c r="B133" i="48" l="1"/>
  <c r="M132" i="48"/>
  <c r="B134" i="48" l="1"/>
  <c r="M133" i="48"/>
  <c r="B135" i="48" l="1"/>
  <c r="M134" i="48"/>
  <c r="B136" i="48" l="1"/>
  <c r="M135" i="48"/>
  <c r="B137" i="48" l="1"/>
  <c r="M136" i="48"/>
  <c r="B138" i="48" l="1"/>
  <c r="M137" i="48"/>
  <c r="B139" i="48" l="1"/>
  <c r="M138" i="48"/>
  <c r="B140" i="48" l="1"/>
  <c r="M139" i="48"/>
  <c r="B141" i="48" l="1"/>
  <c r="M140" i="48"/>
  <c r="B142" i="48" l="1"/>
  <c r="M141" i="48"/>
  <c r="B143" i="48" l="1"/>
  <c r="M142" i="48"/>
  <c r="B144" i="48" l="1"/>
  <c r="M143" i="48"/>
  <c r="B145" i="48" l="1"/>
  <c r="M144" i="48"/>
  <c r="B146" i="48" l="1"/>
  <c r="M145" i="48"/>
  <c r="B147" i="48" l="1"/>
  <c r="M146" i="48"/>
  <c r="B148" i="48" l="1"/>
  <c r="M147" i="48"/>
  <c r="B149" i="48" l="1"/>
  <c r="M148" i="48"/>
  <c r="B150" i="48" l="1"/>
  <c r="M149" i="48"/>
  <c r="B151" i="48" l="1"/>
  <c r="M150" i="48"/>
  <c r="B152" i="48" l="1"/>
  <c r="M151" i="48"/>
  <c r="B153" i="48" l="1"/>
  <c r="M152" i="48"/>
  <c r="B154" i="48" l="1"/>
  <c r="M153" i="48"/>
  <c r="B155" i="48" l="1"/>
  <c r="M154" i="48"/>
  <c r="B156" i="48" l="1"/>
  <c r="M155" i="48"/>
  <c r="B157" i="48" l="1"/>
  <c r="M156" i="48"/>
  <c r="B158" i="48" l="1"/>
  <c r="M157" i="48"/>
  <c r="B159" i="48" l="1"/>
  <c r="M158" i="48"/>
  <c r="B160" i="48" l="1"/>
  <c r="M159" i="48"/>
  <c r="B161" i="48" l="1"/>
  <c r="M160" i="48"/>
  <c r="B162" i="48" l="1"/>
  <c r="M161" i="48"/>
  <c r="B163" i="48" l="1"/>
  <c r="M162" i="48"/>
  <c r="B164" i="48" l="1"/>
  <c r="M163" i="48"/>
  <c r="B165" i="48" l="1"/>
  <c r="M164" i="48"/>
  <c r="B166" i="48" l="1"/>
  <c r="M165" i="48"/>
  <c r="B167" i="48" l="1"/>
  <c r="M166" i="48"/>
  <c r="B168" i="48" l="1"/>
  <c r="M167" i="48"/>
  <c r="B169" i="48" l="1"/>
  <c r="M168" i="48"/>
  <c r="B170" i="48" l="1"/>
  <c r="M169" i="48"/>
  <c r="B171" i="48" l="1"/>
  <c r="M170" i="48"/>
  <c r="B172" i="48" l="1"/>
  <c r="M171" i="48"/>
  <c r="B173" i="48" l="1"/>
  <c r="M172" i="48"/>
  <c r="B174" i="48" l="1"/>
  <c r="M173" i="48"/>
  <c r="B175" i="48" l="1"/>
  <c r="M174" i="48"/>
  <c r="B176" i="48" l="1"/>
  <c r="M175" i="48"/>
  <c r="B177" i="48" l="1"/>
  <c r="M176" i="48"/>
  <c r="B178" i="48" l="1"/>
  <c r="M177" i="48"/>
  <c r="B179" i="48" l="1"/>
  <c r="M178" i="48"/>
  <c r="B180" i="48" l="1"/>
  <c r="B181" i="48" s="1"/>
  <c r="B182" i="48" s="1"/>
  <c r="B183" i="48" s="1"/>
  <c r="B184" i="48" s="1"/>
  <c r="B185" i="48" s="1"/>
  <c r="B186" i="48" s="1"/>
  <c r="B187" i="48" s="1"/>
  <c r="B188" i="48" s="1"/>
  <c r="B189" i="48" s="1"/>
  <c r="M179" i="48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<sst xmlns="http://schemas.openxmlformats.org/spreadsheetml/2006/main" count="474" uniqueCount="194">
  <si>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</si>
  <si>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</si>
  <si>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</si>
  <si>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</si>
  <si>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</si>
  <si>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</si>
  <si>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</si>
  <si>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</si>
  <si>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</si>
  <si>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</si>
  <si>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</si>
  <si>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</si>
  <si>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</si>
  <si>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</si>
  <si>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</si>
  <si>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</si>
  <si>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</si>
  <si>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</si>
  <si>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</si>
  <si>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</si>
  <si>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</si>
  <si>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</si>
  <si>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</si>
  <si>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</si>
  <si>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</si>
  <si>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</si>
  <si>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</si>
  <si>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</si>
  <si>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</si>
  <si>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</si>
  <si>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</si>
  <si>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</si>
  <si>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</si>
  <si>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</si>
  <si>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</si>
  <si>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</si>
  <si>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</si>
  <si>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</si>
  <si>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</si>
  <si>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</si>
  <si>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</si>
  <si>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</si>
  <si>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</si>
  <si>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</si>
  <si>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</si>
  <si>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</si>
  <si>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</si>
  <si>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</si>
  <si>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</si>
  <si>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</si>
  <si>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</si>
  <si>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</si>
  <si>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</si>
  <si>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</si>
  <si>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</si>
  <si>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</si>
  <si>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</si>
  <si>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</si>
  <si>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</si>
  <si>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</si>
  <si>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</si>
  <si>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</si>
  <si>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</si>
  <si>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t>Чемпионат мини марафон "Большие Гонки", 13-й этап</t>
  </si>
  <si>
    <t>Чемпионат мини марафон "Большие Гонки", 14-й этап</t>
  </si>
  <si>
    <r>
      <t>Серия мини марафонов "Большие Гонки", 24.09.2016, Конфигурация</t>
    </r>
    <r>
      <rPr>
        <b/>
        <i/>
        <sz val="18"/>
        <color indexed="8"/>
        <rFont val="Calibri"/>
        <family val="2"/>
        <charset val="204"/>
      </rPr>
      <t xml:space="preserve"> №7R</t>
    </r>
  </si>
  <si>
    <t>Серия мини марафонов "Большие Гонки 2016", 14-й этап, 01.10.16</t>
  </si>
  <si>
    <t>Конфигурация №7R</t>
  </si>
  <si>
    <t>Ognem Racing</t>
  </si>
  <si>
    <t>Пикулин Паша</t>
  </si>
  <si>
    <t>Лабинский Коля</t>
  </si>
  <si>
    <t>90,7</t>
  </si>
  <si>
    <t>Fury</t>
  </si>
  <si>
    <t>Хавило Дима</t>
  </si>
  <si>
    <t>Хлопонин Андрей</t>
  </si>
  <si>
    <t>RocknRolla</t>
  </si>
  <si>
    <t>Ткаченко Антон</t>
  </si>
  <si>
    <t>Стецык Сергей</t>
  </si>
  <si>
    <t>82,2</t>
  </si>
  <si>
    <t>72,5</t>
  </si>
  <si>
    <t>OldSchoool</t>
  </si>
  <si>
    <t>Голубченко Саша</t>
  </si>
  <si>
    <t>Горошко Игорь</t>
  </si>
  <si>
    <t>Winni</t>
  </si>
  <si>
    <t>81,1</t>
  </si>
  <si>
    <t>Бахмацкий Олег</t>
  </si>
  <si>
    <t>92,9</t>
  </si>
  <si>
    <t>Несторенко Андрей</t>
  </si>
  <si>
    <t>Capitan Slow</t>
  </si>
  <si>
    <t>Синани Влад</t>
  </si>
  <si>
    <t>Булавинов Андрей</t>
  </si>
  <si>
    <t>Трофименко Иван</t>
  </si>
  <si>
    <t>Levi -9</t>
  </si>
  <si>
    <t>Таволжан Виталий</t>
  </si>
  <si>
    <t>77,5</t>
  </si>
  <si>
    <t>77,1</t>
  </si>
  <si>
    <t>Kozak I razboiniki</t>
  </si>
  <si>
    <t>Онащук Максим</t>
  </si>
  <si>
    <t>Манило Денис</t>
  </si>
  <si>
    <t>70,5</t>
  </si>
  <si>
    <t>Доценко Анатолий</t>
  </si>
  <si>
    <t>Горбоконь Андрей</t>
  </si>
  <si>
    <t>Chayka shcool</t>
  </si>
  <si>
    <t>Mesnyki</t>
  </si>
  <si>
    <t>Наум</t>
  </si>
  <si>
    <t>Полупан Владимир</t>
  </si>
  <si>
    <t>73,3</t>
  </si>
  <si>
    <t>Линнык Владимир</t>
  </si>
  <si>
    <t>dbCAR</t>
  </si>
  <si>
    <t>Пилипчук Василий</t>
  </si>
  <si>
    <t>78,9</t>
  </si>
  <si>
    <t>70,3</t>
  </si>
  <si>
    <t>75,3</t>
  </si>
  <si>
    <t>Пикулин Павел</t>
  </si>
  <si>
    <t>dbCar</t>
  </si>
  <si>
    <t>Chayka School</t>
  </si>
  <si>
    <t>Таволжан Виталик</t>
  </si>
  <si>
    <t>Лабинский Николай</t>
  </si>
  <si>
    <t>Линник Владимир</t>
  </si>
  <si>
    <t>OldSchool</t>
  </si>
  <si>
    <t>Levi-9</t>
  </si>
  <si>
    <t>ChaykaSchool</t>
  </si>
  <si>
    <t>1 круг</t>
  </si>
  <si>
    <t>3 круга</t>
  </si>
  <si>
    <t>4 круга</t>
  </si>
  <si>
    <t>7 кругов</t>
  </si>
  <si>
    <t>-</t>
  </si>
  <si>
    <t>2 круга</t>
  </si>
  <si>
    <t>1:59.17</t>
  </si>
  <si>
    <t>2:15.29</t>
  </si>
  <si>
    <t>2:15.18</t>
  </si>
  <si>
    <t>Паша</t>
  </si>
  <si>
    <t>Коля</t>
  </si>
  <si>
    <t>бонус за вес</t>
  </si>
  <si>
    <t>1:54.99</t>
  </si>
  <si>
    <t>2:14.75</t>
  </si>
  <si>
    <t>2:14.89</t>
  </si>
  <si>
    <t>Олег</t>
  </si>
  <si>
    <t>Андрей</t>
  </si>
  <si>
    <t>2:00.36</t>
  </si>
  <si>
    <t>2:14.95</t>
  </si>
  <si>
    <t>Саша</t>
  </si>
  <si>
    <t>Игорь</t>
  </si>
  <si>
    <t>2:15.64</t>
  </si>
  <si>
    <t>2:15.32</t>
  </si>
  <si>
    <t>2:15.36</t>
  </si>
  <si>
    <t>2:15.27</t>
  </si>
  <si>
    <t>Дима</t>
  </si>
  <si>
    <t>2:15.40</t>
  </si>
  <si>
    <t>2:15.30</t>
  </si>
  <si>
    <t>2:17.05</t>
  </si>
  <si>
    <t>Вова</t>
  </si>
  <si>
    <t>2:14.43</t>
  </si>
  <si>
    <t>2:15.35</t>
  </si>
  <si>
    <t>2:14.84</t>
  </si>
  <si>
    <t>Сергей</t>
  </si>
  <si>
    <t>Антон</t>
  </si>
  <si>
    <t>2:05.84</t>
  </si>
  <si>
    <t>2:19.78</t>
  </si>
  <si>
    <t>2:15.01</t>
  </si>
  <si>
    <t>Максим</t>
  </si>
  <si>
    <t>Денис</t>
  </si>
  <si>
    <t>штраф за время</t>
  </si>
  <si>
    <t>Иван</t>
  </si>
  <si>
    <t>Виталий</t>
  </si>
  <si>
    <t>2:16.27</t>
  </si>
  <si>
    <t>2:14.98</t>
  </si>
  <si>
    <t>2:17.21</t>
  </si>
  <si>
    <t>2:16.22</t>
  </si>
  <si>
    <t>2:16.65</t>
  </si>
  <si>
    <t>Анатолий</t>
  </si>
  <si>
    <t>2:15.76</t>
  </si>
  <si>
    <t>2:15.52</t>
  </si>
  <si>
    <t>2:21.67</t>
  </si>
  <si>
    <t>линия пита</t>
  </si>
  <si>
    <t>Василий</t>
  </si>
  <si>
    <t>Владимир</t>
  </si>
  <si>
    <t>Влад</t>
  </si>
  <si>
    <t>2:30.05</t>
  </si>
  <si>
    <t>2:28.02</t>
  </si>
  <si>
    <t>2:16.02</t>
  </si>
  <si>
    <t>неостановка</t>
  </si>
  <si>
    <t>Время гонки</t>
  </si>
  <si>
    <t>Коррекция ошибки округления покруговки - по времени гонки команды с нулевым временем нулевого круга - обычно это пол ситтер.</t>
  </si>
  <si>
    <t>Среднее круга время победителя без питов</t>
  </si>
  <si>
    <t>Время питстопа вырезаемое из графика</t>
  </si>
  <si>
    <t>Квалиф</t>
  </si>
  <si>
    <t>Отставание команд от среднего темпа победителя (ось Х)</t>
  </si>
  <si>
    <t>Kozak i razboiniki</t>
  </si>
  <si>
    <t>По данным фотографии табло с нулевого круга.</t>
  </si>
  <si>
    <t>Отрыв на финише</t>
  </si>
  <si>
    <t>Отставание на финише исходя из покруговки команды</t>
  </si>
  <si>
    <t>Отставание на финише из распечатки гонки с коррекцией на круг отставания</t>
  </si>
  <si>
    <t>Ошибка покруговки и финишной распечатки (ошибка округления + нулевой круг)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</si>
</sst>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₴_-;\-* #,##0.00_₴_-;_-* &quot;-&quot;??_₴_-;_-@_-"/>
    <numFmt numFmtId="164" formatCode="0.000"/>
    <numFmt numFmtId="165" formatCode="0.0"/>
    <numFmt numFmtId="166" formatCode="h:mm:ss;@"/>
    <numFmt numFmtId="167" formatCode="mm:ss.0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4" fillId="0" borderId="0"/>
    <xf numFmtId="43" fontId="25" fillId="0" borderId="0" applyFont="0" applyFill="0" applyBorder="0" applyAlignment="0" applyProtection="0"/>
    <xf numFmtId="0" fontId="1" fillId="0" borderId="0"/>
  </cellStyleXfs>
  <cellXfs count="285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0" fontId="4" fillId="0" borderId="0" xfId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4" fillId="0" borderId="7" xfId="1" applyFill="1" applyBorder="1" applyAlignment="1">
      <alignment horizontal="center" vertical="center"/>
    </xf>
    <xf numFmtId="0" fontId="4" fillId="0" borderId="5" xfId="1" applyFill="1" applyBorder="1" applyAlignment="1">
      <alignment horizontal="center" vertical="center"/>
    </xf>
    <xf numFmtId="2" fontId="4" fillId="0" borderId="4" xfId="1" applyNumberFormat="1" applyFill="1" applyBorder="1" applyAlignment="1">
      <alignment horizontal="center" vertical="center"/>
    </xf>
    <xf numFmtId="0" fontId="4" fillId="0" borderId="17" xfId="1" applyBorder="1" applyAlignment="1">
      <alignment horizontal="center" vertical="center"/>
    </xf>
    <xf numFmtId="0" fontId="4" fillId="0" borderId="19" xfId="1" applyFill="1" applyBorder="1" applyAlignment="1">
      <alignment horizontal="center" vertical="center"/>
    </xf>
    <xf numFmtId="164" fontId="4" fillId="0" borderId="20" xfId="1" applyNumberFormat="1" applyFill="1" applyBorder="1" applyAlignment="1">
      <alignment horizontal="center" vertical="center"/>
    </xf>
    <xf numFmtId="0" fontId="4" fillId="0" borderId="21" xfId="1" applyFill="1" applyBorder="1" applyAlignment="1">
      <alignment horizontal="center" vertical="center"/>
    </xf>
    <xf numFmtId="0" fontId="4" fillId="0" borderId="20" xfId="1" applyFill="1" applyBorder="1" applyAlignment="1">
      <alignment horizontal="center" vertical="center"/>
    </xf>
    <xf numFmtId="2" fontId="4" fillId="0" borderId="23" xfId="1" applyNumberFormat="1" applyFill="1" applyBorder="1" applyAlignment="1">
      <alignment horizontal="center" vertical="center"/>
    </xf>
    <xf numFmtId="2" fontId="4" fillId="0" borderId="20" xfId="1" applyNumberForma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19" xfId="1" applyBorder="1" applyAlignment="1">
      <alignment horizontal="center" vertical="center"/>
    </xf>
    <xf numFmtId="164" fontId="4" fillId="0" borderId="20" xfId="1" applyNumberFormat="1" applyBorder="1" applyAlignment="1">
      <alignment horizontal="center" vertical="center"/>
    </xf>
    <xf numFmtId="0" fontId="4" fillId="0" borderId="21" xfId="1" applyBorder="1" applyAlignment="1">
      <alignment horizontal="center" vertical="center"/>
    </xf>
    <xf numFmtId="0" fontId="4" fillId="0" borderId="20" xfId="1" applyBorder="1" applyAlignment="1">
      <alignment horizontal="center" vertical="center"/>
    </xf>
    <xf numFmtId="2" fontId="4" fillId="0" borderId="23" xfId="1" applyNumberFormat="1" applyFont="1" applyFill="1" applyBorder="1" applyAlignment="1">
      <alignment horizontal="center" vertical="center"/>
    </xf>
    <xf numFmtId="164" fontId="4" fillId="0" borderId="20" xfId="1" applyNumberFormat="1" applyFont="1" applyFill="1" applyBorder="1" applyAlignment="1">
      <alignment horizontal="center" vertical="center"/>
    </xf>
    <xf numFmtId="0" fontId="4" fillId="0" borderId="31" xfId="1" applyBorder="1" applyAlignment="1">
      <alignment horizontal="center" vertical="center"/>
    </xf>
    <xf numFmtId="0" fontId="4" fillId="0" borderId="0" xfId="1" applyAlignment="1"/>
    <xf numFmtId="0" fontId="4" fillId="0" borderId="0" xfId="1" applyFill="1" applyBorder="1" applyAlignment="1"/>
    <xf numFmtId="0" fontId="9" fillId="0" borderId="0" xfId="1" applyFont="1" applyBorder="1" applyAlignment="1">
      <alignment horizontal="center"/>
    </xf>
    <xf numFmtId="0" fontId="5" fillId="0" borderId="27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3" fillId="0" borderId="7" xfId="1" applyFont="1" applyFill="1" applyBorder="1" applyAlignment="1">
      <alignment vertical="center"/>
    </xf>
    <xf numFmtId="49" fontId="11" fillId="0" borderId="4" xfId="1" applyNumberFormat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vertical="center"/>
    </xf>
    <xf numFmtId="49" fontId="11" fillId="0" borderId="20" xfId="1" applyNumberFormat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9" xfId="1" applyFont="1" applyFill="1" applyBorder="1" applyAlignment="1">
      <alignment horizontal="center" vertical="center"/>
    </xf>
    <xf numFmtId="2" fontId="14" fillId="0" borderId="39" xfId="1" applyNumberFormat="1" applyFont="1" applyFill="1" applyBorder="1" applyAlignment="1">
      <alignment horizontal="center" vertical="center"/>
    </xf>
    <xf numFmtId="0" fontId="14" fillId="0" borderId="40" xfId="1" applyFont="1" applyFill="1" applyBorder="1" applyAlignment="1">
      <alignment horizontal="center" vertical="center"/>
    </xf>
    <xf numFmtId="0" fontId="13" fillId="0" borderId="43" xfId="1" applyFont="1" applyFill="1" applyBorder="1" applyAlignment="1">
      <alignment vertical="center"/>
    </xf>
    <xf numFmtId="49" fontId="11" fillId="0" borderId="44" xfId="1" applyNumberFormat="1" applyFont="1" applyFill="1" applyBorder="1" applyAlignment="1">
      <alignment horizontal="center" vertical="center"/>
    </xf>
    <xf numFmtId="0" fontId="14" fillId="0" borderId="45" xfId="1" applyFont="1" applyFill="1" applyBorder="1" applyAlignment="1">
      <alignment horizontal="center" vertical="center"/>
    </xf>
    <xf numFmtId="165" fontId="14" fillId="0" borderId="23" xfId="1" applyNumberFormat="1" applyFont="1" applyFill="1" applyBorder="1" applyAlignment="1">
      <alignment horizontal="center" vertical="center"/>
    </xf>
    <xf numFmtId="165" fontId="14" fillId="0" borderId="45" xfId="1" applyNumberFormat="1" applyFont="1" applyFill="1" applyBorder="1" applyAlignment="1">
      <alignment horizontal="center" vertical="center"/>
    </xf>
    <xf numFmtId="49" fontId="11" fillId="0" borderId="39" xfId="1" applyNumberFormat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39" xfId="1" applyFont="1" applyFill="1" applyBorder="1" applyAlignment="1">
      <alignment horizontal="center" vertical="center"/>
    </xf>
    <xf numFmtId="2" fontId="11" fillId="0" borderId="39" xfId="1" applyNumberFormat="1" applyFont="1" applyFill="1" applyBorder="1" applyAlignment="1">
      <alignment horizontal="center" vertical="center"/>
    </xf>
    <xf numFmtId="49" fontId="11" fillId="0" borderId="46" xfId="1" applyNumberFormat="1" applyFont="1" applyFill="1" applyBorder="1" applyAlignment="1">
      <alignment horizontal="center" vertical="center"/>
    </xf>
    <xf numFmtId="0" fontId="11" fillId="0" borderId="0" xfId="1" applyFont="1"/>
    <xf numFmtId="0" fontId="13" fillId="0" borderId="49" xfId="1" applyFont="1" applyFill="1" applyBorder="1" applyAlignment="1">
      <alignment vertical="center"/>
    </xf>
    <xf numFmtId="49" fontId="11" fillId="0" borderId="11" xfId="1" applyNumberFormat="1" applyFont="1" applyFill="1" applyBorder="1" applyAlignment="1">
      <alignment horizontal="center" vertical="center"/>
    </xf>
    <xf numFmtId="49" fontId="11" fillId="0" borderId="13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2" fontId="11" fillId="0" borderId="13" xfId="1" applyNumberFormat="1" applyFont="1" applyFill="1" applyBorder="1" applyAlignment="1">
      <alignment horizontal="center" vertical="center"/>
    </xf>
    <xf numFmtId="0" fontId="14" fillId="0" borderId="50" xfId="1" applyFont="1" applyFill="1" applyBorder="1" applyAlignment="1">
      <alignment horizontal="center" vertical="center"/>
    </xf>
    <xf numFmtId="0" fontId="14" fillId="0" borderId="22" xfId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vertical="center"/>
    </xf>
    <xf numFmtId="49" fontId="11" fillId="0" borderId="27" xfId="1" applyNumberFormat="1" applyFont="1" applyFill="1" applyBorder="1" applyAlignment="1">
      <alignment horizontal="center" vertical="center"/>
    </xf>
    <xf numFmtId="49" fontId="11" fillId="0" borderId="38" xfId="1" applyNumberFormat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8" xfId="1" applyFont="1" applyFill="1" applyBorder="1" applyAlignment="1">
      <alignment horizontal="center" vertical="center"/>
    </xf>
    <xf numFmtId="2" fontId="11" fillId="0" borderId="38" xfId="1" applyNumberFormat="1" applyFont="1" applyFill="1" applyBorder="1" applyAlignment="1">
      <alignment horizontal="center" vertical="center"/>
    </xf>
    <xf numFmtId="0" fontId="13" fillId="0" borderId="45" xfId="1" applyFont="1" applyBorder="1" applyAlignment="1">
      <alignment vertical="center"/>
    </xf>
    <xf numFmtId="165" fontId="11" fillId="0" borderId="40" xfId="1" applyNumberFormat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46" xfId="1" applyFont="1" applyBorder="1" applyAlignment="1">
      <alignment horizontal="center" vertical="center"/>
    </xf>
    <xf numFmtId="0" fontId="11" fillId="0" borderId="40" xfId="1" applyFont="1" applyBorder="1" applyAlignment="1">
      <alignment horizontal="center" vertical="center"/>
    </xf>
    <xf numFmtId="0" fontId="14" fillId="0" borderId="46" xfId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53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wrapText="1"/>
    </xf>
    <xf numFmtId="0" fontId="16" fillId="0" borderId="22" xfId="1" applyFont="1" applyBorder="1" applyAlignment="1">
      <alignment horizontal="center" vertical="center"/>
    </xf>
    <xf numFmtId="0" fontId="17" fillId="0" borderId="22" xfId="1" applyFont="1" applyBorder="1" applyAlignment="1">
      <alignment vertical="center"/>
    </xf>
    <xf numFmtId="0" fontId="17" fillId="0" borderId="22" xfId="1" applyFont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164" fontId="18" fillId="0" borderId="22" xfId="1" applyNumberFormat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164" fontId="17" fillId="0" borderId="39" xfId="1" applyNumberFormat="1" applyFont="1" applyFill="1" applyBorder="1" applyAlignment="1">
      <alignment horizontal="center" vertical="center"/>
    </xf>
    <xf numFmtId="166" fontId="17" fillId="0" borderId="22" xfId="1" applyNumberFormat="1" applyFont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7" fontId="16" fillId="0" borderId="22" xfId="1" applyNumberFormat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 wrapText="1"/>
    </xf>
    <xf numFmtId="0" fontId="4" fillId="0" borderId="54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1" fontId="17" fillId="0" borderId="22" xfId="1" applyNumberFormat="1" applyFont="1" applyBorder="1" applyAlignment="1">
      <alignment horizontal="center" vertical="center"/>
    </xf>
    <xf numFmtId="0" fontId="16" fillId="0" borderId="53" xfId="1" applyFont="1" applyBorder="1" applyAlignment="1">
      <alignment horizontal="center" vertical="center"/>
    </xf>
    <xf numFmtId="0" fontId="17" fillId="0" borderId="53" xfId="1" applyFont="1" applyBorder="1" applyAlignment="1">
      <alignment vertical="center"/>
    </xf>
    <xf numFmtId="0" fontId="17" fillId="0" borderId="53" xfId="1" applyFont="1" applyBorder="1" applyAlignment="1">
      <alignment horizontal="center" vertical="center"/>
    </xf>
    <xf numFmtId="164" fontId="17" fillId="0" borderId="13" xfId="1" applyNumberFormat="1" applyFont="1" applyFill="1" applyBorder="1" applyAlignment="1">
      <alignment horizontal="center" vertical="center"/>
    </xf>
    <xf numFmtId="166" fontId="17" fillId="0" borderId="53" xfId="1" applyNumberFormat="1" applyFont="1" applyBorder="1" applyAlignment="1">
      <alignment horizontal="center" vertical="center"/>
    </xf>
    <xf numFmtId="166" fontId="17" fillId="0" borderId="53" xfId="1" applyNumberFormat="1" applyFont="1" applyFill="1" applyBorder="1" applyAlignment="1">
      <alignment horizontal="center" vertical="center"/>
    </xf>
    <xf numFmtId="0" fontId="16" fillId="0" borderId="49" xfId="1" applyFont="1" applyBorder="1" applyAlignment="1">
      <alignment horizontal="center" vertical="center"/>
    </xf>
    <xf numFmtId="0" fontId="17" fillId="0" borderId="49" xfId="1" applyFont="1" applyBorder="1" applyAlignment="1">
      <alignment vertical="center"/>
    </xf>
    <xf numFmtId="0" fontId="17" fillId="0" borderId="49" xfId="1" applyFont="1" applyBorder="1" applyAlignment="1">
      <alignment horizontal="center" vertical="center"/>
    </xf>
    <xf numFmtId="164" fontId="16" fillId="0" borderId="5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6" fillId="0" borderId="0" xfId="1" applyFont="1" applyBorder="1"/>
    <xf numFmtId="0" fontId="16" fillId="0" borderId="0" xfId="1" applyFont="1" applyBorder="1" applyAlignment="1">
      <alignment horizontal="center"/>
    </xf>
    <xf numFmtId="0" fontId="16" fillId="0" borderId="0" xfId="1" applyFont="1" applyAlignment="1">
      <alignment horizontal="center"/>
    </xf>
    <xf numFmtId="164" fontId="16" fillId="0" borderId="20" xfId="1" applyNumberFormat="1" applyFont="1" applyBorder="1" applyAlignment="1">
      <alignment horizontal="center" vertical="center"/>
    </xf>
    <xf numFmtId="164" fontId="16" fillId="0" borderId="22" xfId="1" applyNumberFormat="1" applyFont="1" applyBorder="1" applyAlignment="1">
      <alignment horizontal="center" vertical="center"/>
    </xf>
    <xf numFmtId="164" fontId="16" fillId="0" borderId="21" xfId="1" applyNumberFormat="1" applyFont="1" applyBorder="1" applyAlignment="1">
      <alignment horizontal="center" vertical="center"/>
    </xf>
    <xf numFmtId="0" fontId="16" fillId="0" borderId="0" xfId="1" applyFont="1"/>
    <xf numFmtId="164" fontId="16" fillId="2" borderId="27" xfId="1" applyNumberFormat="1" applyFont="1" applyFill="1" applyBorder="1" applyAlignment="1">
      <alignment horizontal="center" vertical="center"/>
    </xf>
    <xf numFmtId="164" fontId="16" fillId="2" borderId="29" xfId="1" applyNumberFormat="1" applyFont="1" applyFill="1" applyBorder="1" applyAlignment="1">
      <alignment horizontal="center" vertical="center"/>
    </xf>
    <xf numFmtId="164" fontId="16" fillId="0" borderId="29" xfId="1" applyNumberFormat="1" applyFont="1" applyBorder="1" applyAlignment="1">
      <alignment horizontal="center" vertical="center"/>
    </xf>
    <xf numFmtId="164" fontId="16" fillId="2" borderId="28" xfId="1" applyNumberFormat="1" applyFont="1" applyFill="1" applyBorder="1" applyAlignment="1">
      <alignment horizontal="center" vertical="center"/>
    </xf>
    <xf numFmtId="2" fontId="18" fillId="0" borderId="22" xfId="1" applyNumberFormat="1" applyFont="1" applyFill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2" fontId="18" fillId="0" borderId="53" xfId="1" applyNumberFormat="1" applyFont="1" applyFill="1" applyBorder="1" applyAlignment="1">
      <alignment horizontal="center" vertical="center"/>
    </xf>
    <xf numFmtId="164" fontId="18" fillId="0" borderId="53" xfId="1" applyNumberFormat="1" applyFont="1" applyFill="1" applyBorder="1" applyAlignment="1">
      <alignment horizontal="center" vertical="center"/>
    </xf>
    <xf numFmtId="0" fontId="18" fillId="0" borderId="53" xfId="1" applyFont="1" applyFill="1" applyBorder="1" applyAlignment="1">
      <alignment horizontal="center" vertical="center"/>
    </xf>
    <xf numFmtId="164" fontId="16" fillId="0" borderId="4" xfId="1" applyNumberFormat="1" applyFont="1" applyBorder="1" applyAlignment="1">
      <alignment horizontal="center" vertical="center"/>
    </xf>
    <xf numFmtId="164" fontId="16" fillId="0" borderId="16" xfId="1" applyNumberFormat="1" applyFont="1" applyBorder="1" applyAlignment="1">
      <alignment horizontal="center" vertical="center"/>
    </xf>
    <xf numFmtId="0" fontId="4" fillId="0" borderId="0" xfId="1" applyAlignment="1">
      <alignment horizontal="left"/>
    </xf>
    <xf numFmtId="2" fontId="4" fillId="0" borderId="55" xfId="1" applyNumberFormat="1" applyBorder="1" applyAlignment="1">
      <alignment horizontal="center"/>
    </xf>
    <xf numFmtId="2" fontId="4" fillId="0" borderId="56" xfId="1" applyNumberFormat="1" applyBorder="1" applyAlignment="1">
      <alignment horizontal="center"/>
    </xf>
    <xf numFmtId="2" fontId="4" fillId="0" borderId="57" xfId="1" applyNumberFormat="1" applyBorder="1" applyAlignment="1">
      <alignment horizontal="center"/>
    </xf>
    <xf numFmtId="2" fontId="4" fillId="0" borderId="51" xfId="1" applyNumberFormat="1" applyBorder="1" applyAlignment="1">
      <alignment horizontal="center"/>
    </xf>
    <xf numFmtId="2" fontId="4" fillId="0" borderId="0" xfId="1" applyNumberFormat="1" applyBorder="1" applyAlignment="1">
      <alignment horizontal="center"/>
    </xf>
    <xf numFmtId="2" fontId="4" fillId="0" borderId="58" xfId="1" applyNumberFormat="1" applyBorder="1" applyAlignment="1">
      <alignment horizontal="center"/>
    </xf>
    <xf numFmtId="2" fontId="4" fillId="0" borderId="31" xfId="1" applyNumberFormat="1" applyBorder="1" applyAlignment="1">
      <alignment horizontal="center"/>
    </xf>
    <xf numFmtId="2" fontId="4" fillId="0" borderId="33" xfId="1" applyNumberFormat="1" applyBorder="1" applyAlignment="1">
      <alignment horizontal="center"/>
    </xf>
    <xf numFmtId="2" fontId="4" fillId="0" borderId="59" xfId="1" applyNumberFormat="1" applyBorder="1" applyAlignment="1">
      <alignment horizontal="center"/>
    </xf>
    <xf numFmtId="0" fontId="13" fillId="0" borderId="9" xfId="1" applyFont="1" applyBorder="1" applyAlignment="1">
      <alignment vertical="center"/>
    </xf>
    <xf numFmtId="0" fontId="11" fillId="0" borderId="53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1" fillId="0" borderId="52" xfId="1" applyFont="1" applyFill="1" applyBorder="1" applyAlignment="1">
      <alignment horizontal="center" vertical="center"/>
    </xf>
    <xf numFmtId="0" fontId="11" fillId="0" borderId="46" xfId="1" applyFont="1" applyFill="1" applyBorder="1" applyAlignment="1">
      <alignment horizontal="center" vertical="center"/>
    </xf>
    <xf numFmtId="2" fontId="11" fillId="0" borderId="46" xfId="1" applyNumberFormat="1" applyFont="1" applyFill="1" applyBorder="1" applyAlignment="1">
      <alignment horizontal="center" vertical="center"/>
    </xf>
    <xf numFmtId="2" fontId="3" fillId="0" borderId="22" xfId="1" applyNumberFormat="1" applyFont="1" applyFill="1" applyBorder="1" applyAlignment="1">
      <alignment horizontal="center" vertical="center"/>
    </xf>
    <xf numFmtId="2" fontId="4" fillId="0" borderId="23" xfId="1" applyNumberFormat="1" applyFont="1" applyBorder="1" applyAlignment="1">
      <alignment horizontal="center" vertical="center"/>
    </xf>
    <xf numFmtId="0" fontId="3" fillId="0" borderId="32" xfId="1" applyFont="1" applyFill="1" applyBorder="1" applyAlignment="1">
      <alignment horizontal="left" vertical="center"/>
    </xf>
    <xf numFmtId="0" fontId="4" fillId="0" borderId="33" xfId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34" xfId="1" applyNumberFormat="1" applyFill="1" applyBorder="1" applyAlignment="1">
      <alignment horizontal="center" vertical="center"/>
    </xf>
    <xf numFmtId="0" fontId="4" fillId="0" borderId="35" xfId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6" xfId="1" applyFill="1" applyBorder="1" applyAlignment="1">
      <alignment horizontal="center" vertical="center"/>
    </xf>
    <xf numFmtId="21" fontId="3" fillId="0" borderId="16" xfId="1" applyNumberFormat="1" applyFont="1" applyFill="1" applyBorder="1" applyAlignment="1">
      <alignment horizontal="center" vertical="center"/>
    </xf>
    <xf numFmtId="2" fontId="3" fillId="0" borderId="37" xfId="1" applyNumberFormat="1" applyFont="1" applyFill="1" applyBorder="1" applyAlignment="1">
      <alignment horizontal="center" vertical="center"/>
    </xf>
    <xf numFmtId="2" fontId="4" fillId="0" borderId="23" xfId="1" applyNumberFormat="1" applyBorder="1" applyAlignment="1">
      <alignment horizontal="center" vertical="center"/>
    </xf>
    <xf numFmtId="2" fontId="4" fillId="0" borderId="34" xfId="1" applyNumberFormat="1" applyFill="1" applyBorder="1" applyAlignment="1">
      <alignment horizontal="center" vertical="center"/>
    </xf>
    <xf numFmtId="164" fontId="20" fillId="0" borderId="39" xfId="1" applyNumberFormat="1" applyFont="1" applyFill="1" applyBorder="1" applyAlignment="1">
      <alignment horizontal="center" vertical="center"/>
    </xf>
    <xf numFmtId="164" fontId="18" fillId="0" borderId="39" xfId="1" applyNumberFormat="1" applyFont="1" applyFill="1" applyBorder="1" applyAlignment="1">
      <alignment horizontal="center" vertical="center"/>
    </xf>
    <xf numFmtId="0" fontId="3" fillId="0" borderId="54" xfId="1" applyFont="1" applyBorder="1" applyAlignment="1">
      <alignment vertical="center"/>
    </xf>
    <xf numFmtId="2" fontId="18" fillId="0" borderId="40" xfId="1" applyNumberFormat="1" applyFont="1" applyFill="1" applyBorder="1" applyAlignment="1">
      <alignment horizontal="center" vertical="center"/>
    </xf>
    <xf numFmtId="166" fontId="19" fillId="3" borderId="22" xfId="1" applyNumberFormat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left" vertical="center"/>
    </xf>
    <xf numFmtId="0" fontId="2" fillId="0" borderId="18" xfId="1" applyFont="1" applyFill="1" applyBorder="1" applyAlignment="1">
      <alignment horizontal="left" vertical="center"/>
    </xf>
    <xf numFmtId="0" fontId="2" fillId="0" borderId="18" xfId="1" applyFont="1" applyBorder="1" applyAlignment="1">
      <alignment vertical="center"/>
    </xf>
    <xf numFmtId="0" fontId="2" fillId="0" borderId="18" xfId="1" applyFont="1" applyBorder="1" applyAlignment="1">
      <alignment horizontal="left" vertical="center"/>
    </xf>
    <xf numFmtId="2" fontId="2" fillId="0" borderId="22" xfId="1" applyNumberFormat="1" applyFont="1" applyFill="1" applyBorder="1" applyAlignment="1">
      <alignment horizontal="center" vertical="center"/>
    </xf>
    <xf numFmtId="2" fontId="4" fillId="0" borderId="22" xfId="1" applyNumberFormat="1" applyFont="1" applyFill="1" applyBorder="1" applyAlignment="1">
      <alignment horizontal="center" vertical="center"/>
    </xf>
    <xf numFmtId="2" fontId="3" fillId="0" borderId="22" xfId="1" applyNumberFormat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2" fontId="2" fillId="0" borderId="2" xfId="1" quotePrefix="1" applyNumberFormat="1" applyFont="1" applyFill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0" fontId="2" fillId="0" borderId="54" xfId="1" applyFont="1" applyBorder="1" applyAlignment="1">
      <alignment vertical="center"/>
    </xf>
    <xf numFmtId="2" fontId="20" fillId="0" borderId="53" xfId="1" applyNumberFormat="1" applyFont="1" applyFill="1" applyBorder="1" applyAlignment="1">
      <alignment horizontal="center" vertical="center"/>
    </xf>
    <xf numFmtId="2" fontId="20" fillId="0" borderId="50" xfId="1" applyNumberFormat="1" applyFont="1" applyFill="1" applyBorder="1" applyAlignment="1">
      <alignment horizontal="center" vertical="center"/>
    </xf>
    <xf numFmtId="2" fontId="18" fillId="0" borderId="50" xfId="1" applyNumberFormat="1" applyFont="1" applyFill="1" applyBorder="1" applyAlignment="1">
      <alignment horizontal="center" vertical="center"/>
    </xf>
    <xf numFmtId="2" fontId="23" fillId="0" borderId="60" xfId="1" applyNumberFormat="1" applyFont="1" applyFill="1" applyBorder="1" applyAlignment="1">
      <alignment horizontal="center" vertical="center"/>
    </xf>
    <xf numFmtId="2" fontId="23" fillId="4" borderId="60" xfId="1" applyNumberFormat="1" applyFont="1" applyFill="1" applyBorder="1" applyAlignment="1">
      <alignment horizontal="center" vertical="center"/>
    </xf>
    <xf numFmtId="2" fontId="24" fillId="0" borderId="60" xfId="1" applyNumberFormat="1" applyFont="1" applyFill="1" applyBorder="1" applyAlignment="1">
      <alignment horizontal="center" vertical="center"/>
    </xf>
    <xf numFmtId="2" fontId="2" fillId="0" borderId="0" xfId="1" applyNumberFormat="1" applyFont="1" applyBorder="1" applyAlignment="1">
      <alignment horizontal="center"/>
    </xf>
    <xf numFmtId="164" fontId="18" fillId="0" borderId="13" xfId="1" applyNumberFormat="1" applyFont="1" applyFill="1" applyBorder="1" applyAlignment="1">
      <alignment horizontal="center" vertical="center"/>
    </xf>
    <xf numFmtId="164" fontId="16" fillId="0" borderId="44" xfId="1" applyNumberFormat="1" applyFont="1" applyBorder="1" applyAlignment="1">
      <alignment horizontal="center" vertical="center"/>
    </xf>
    <xf numFmtId="2" fontId="24" fillId="4" borderId="60" xfId="1" applyNumberFormat="1" applyFont="1" applyFill="1" applyBorder="1" applyAlignment="1">
      <alignment horizontal="center" vertical="center"/>
    </xf>
    <xf numFmtId="2" fontId="2" fillId="0" borderId="58" xfId="1" applyNumberFormat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1" xfId="1" applyBorder="1" applyAlignment="1">
      <alignment horizontal="center" vertical="center" wrapText="1"/>
    </xf>
    <xf numFmtId="0" fontId="4" fillId="0" borderId="8" xfId="1" applyBorder="1" applyAlignment="1">
      <alignment horizontal="center" vertical="center" wrapText="1"/>
    </xf>
    <xf numFmtId="0" fontId="4" fillId="0" borderId="2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3" xfId="1" applyBorder="1" applyAlignment="1">
      <alignment horizontal="center" vertical="center" wrapText="1"/>
    </xf>
    <xf numFmtId="0" fontId="4" fillId="0" borderId="10" xfId="1" applyBorder="1" applyAlignment="1">
      <alignment horizontal="center" vertical="center" wrapText="1"/>
    </xf>
    <xf numFmtId="0" fontId="4" fillId="0" borderId="4" xfId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2" fillId="0" borderId="41" xfId="1" applyFont="1" applyFill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42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164" fontId="11" fillId="0" borderId="22" xfId="1" applyNumberFormat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/>
    </xf>
    <xf numFmtId="0" fontId="12" fillId="0" borderId="51" xfId="1" applyFont="1" applyBorder="1" applyAlignment="1">
      <alignment horizontal="center" vertical="center"/>
    </xf>
    <xf numFmtId="0" fontId="12" fillId="0" borderId="44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164" fontId="11" fillId="0" borderId="40" xfId="1" applyNumberFormat="1" applyFont="1" applyBorder="1" applyAlignment="1">
      <alignment horizontal="center" vertical="center"/>
    </xf>
    <xf numFmtId="164" fontId="11" fillId="0" borderId="29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2" fillId="0" borderId="47" xfId="1" applyFont="1" applyFill="1" applyBorder="1" applyAlignment="1">
      <alignment horizontal="center" vertical="center"/>
    </xf>
    <xf numFmtId="0" fontId="12" fillId="0" borderId="48" xfId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164" fontId="11" fillId="0" borderId="16" xfId="1" applyNumberFormat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3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15" fillId="0" borderId="22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/>
    </xf>
    <xf numFmtId="0" fontId="15" fillId="0" borderId="40" xfId="1" applyFont="1" applyBorder="1" applyAlignment="1">
      <alignment horizontal="center" vertical="center"/>
    </xf>
    <xf numFmtId="2" fontId="15" fillId="0" borderId="53" xfId="1" applyNumberFormat="1" applyFont="1" applyBorder="1" applyAlignment="1">
      <alignment horizontal="center" vertical="center" wrapText="1"/>
    </xf>
    <xf numFmtId="2" fontId="15" fillId="0" borderId="40" xfId="1" applyNumberFormat="1" applyFont="1" applyBorder="1" applyAlignment="1">
      <alignment horizontal="center" vertical="center" wrapText="1"/>
    </xf>
    <xf numFmtId="0" fontId="15" fillId="0" borderId="23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 wrapText="1"/>
    </xf>
    <xf numFmtId="0" fontId="15" fillId="0" borderId="40" xfId="1" applyFont="1" applyBorder="1" applyAlignment="1">
      <alignment horizontal="center" vertical="center" wrapText="1"/>
    </xf>
    <xf numFmtId="2" fontId="0" fillId="0" borderId="0" xfId="0" applyNumberFormat="1"/>
    <xf numFmtId="1" fontId="0" fillId="0" borderId="0" xfId="0" applyNumberFormat="1"/>
    <xf numFmtId="0" fontId="0" fillId="3" borderId="0" xfId="0" applyFill="1"/>
    <xf numFmtId="0" fontId="0" fillId="5" borderId="0" xfId="0" applyFill="1"/>
    <xf numFmtId="0" fontId="0" fillId="4" borderId="0" xfId="0" applyFill="1"/>
    <xf numFmtId="0" fontId="0" fillId="6" borderId="0" xfId="0" applyFill="1"/>
    <xf numFmtId="165" fontId="0" fillId="7" borderId="0" xfId="0" applyNumberFormat="1" applyFill="1"/>
    <xf numFmtId="43" fontId="0" fillId="0" borderId="55" xfId="2" applyFont="1" applyBorder="1" applyAlignment="1">
      <alignment horizontal="center" vertical="center"/>
    </xf>
    <xf numFmtId="43" fontId="0" fillId="0" borderId="56" xfId="2" applyFont="1" applyBorder="1" applyAlignment="1">
      <alignment horizontal="center" vertical="center"/>
    </xf>
    <xf numFmtId="43" fontId="0" fillId="0" borderId="57" xfId="2" applyFont="1" applyBorder="1" applyAlignment="1">
      <alignment horizontal="center" vertical="center"/>
    </xf>
    <xf numFmtId="0" fontId="0" fillId="0" borderId="55" xfId="0" applyBorder="1"/>
    <xf numFmtId="0" fontId="0" fillId="0" borderId="56" xfId="0" applyBorder="1"/>
    <xf numFmtId="0" fontId="0" fillId="0" borderId="57" xfId="0" applyBorder="1"/>
    <xf numFmtId="0" fontId="0" fillId="0" borderId="51" xfId="0" applyBorder="1"/>
    <xf numFmtId="0" fontId="0" fillId="0" borderId="0" xfId="0" applyBorder="1"/>
    <xf numFmtId="0" fontId="0" fillId="0" borderId="58" xfId="0" applyBorder="1"/>
    <xf numFmtId="2" fontId="0" fillId="0" borderId="0" xfId="0" applyNumberFormat="1" applyBorder="1"/>
    <xf numFmtId="2" fontId="1" fillId="0" borderId="0" xfId="1" applyNumberFormat="1" applyFont="1" applyBorder="1" applyAlignment="1">
      <alignment horizontal="center"/>
    </xf>
    <xf numFmtId="0" fontId="4" fillId="0" borderId="0" xfId="1" applyBorder="1" applyAlignment="1">
      <alignment horizontal="center"/>
    </xf>
    <xf numFmtId="2" fontId="1" fillId="0" borderId="0" xfId="3" applyNumberFormat="1" applyBorder="1" applyAlignment="1">
      <alignment horizontal="center"/>
    </xf>
    <xf numFmtId="0" fontId="0" fillId="0" borderId="31" xfId="0" applyBorder="1"/>
    <xf numFmtId="2" fontId="0" fillId="0" borderId="33" xfId="0" applyNumberFormat="1" applyBorder="1"/>
    <xf numFmtId="0" fontId="0" fillId="0" borderId="33" xfId="0" applyBorder="1"/>
    <xf numFmtId="0" fontId="0" fillId="0" borderId="59" xfId="0" applyBorder="1"/>
    <xf numFmtId="2" fontId="0" fillId="0" borderId="9" xfId="0" applyNumberFormat="1" applyBorder="1"/>
    <xf numFmtId="2" fontId="0" fillId="0" borderId="49" xfId="0" applyNumberFormat="1" applyBorder="1"/>
    <xf numFmtId="2" fontId="0" fillId="0" borderId="13" xfId="0" applyNumberFormat="1" applyBorder="1"/>
    <xf numFmtId="2" fontId="4" fillId="0" borderId="54" xfId="1" applyNumberFormat="1" applyBorder="1" applyAlignment="1">
      <alignment horizontal="center"/>
    </xf>
    <xf numFmtId="2" fontId="4" fillId="0" borderId="61" xfId="1" applyNumberFormat="1" applyBorder="1" applyAlignment="1">
      <alignment horizontal="center"/>
    </xf>
    <xf numFmtId="2" fontId="4" fillId="0" borderId="45" xfId="1" applyNumberFormat="1" applyBorder="1" applyAlignment="1">
      <alignment horizontal="center"/>
    </xf>
    <xf numFmtId="2" fontId="4" fillId="0" borderId="43" xfId="1" applyNumberFormat="1" applyBorder="1" applyAlignment="1">
      <alignment horizontal="center"/>
    </xf>
    <xf numFmtId="2" fontId="0" fillId="8" borderId="0" xfId="0" applyNumberFormat="1" applyFill="1"/>
    <xf numFmtId="0" fontId="0" fillId="0" borderId="61" xfId="0" applyBorder="1"/>
    <xf numFmtId="0" fontId="0" fillId="0" borderId="43" xfId="0" applyBorder="1"/>
    <xf numFmtId="0" fontId="0" fillId="0" borderId="46" xfId="0" applyBorder="1"/>
  </cellXfs>
  <cellStyles count="4">
    <cellStyle name="Обычный" xfId="0" builtinId="0"/>
    <cellStyle name="Обычный 2" xfId="1"/>
    <cellStyle name="Обычный 2 2" xfId="3"/>
    <cellStyle name="Финансовый" xfId="2" builtin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hartsheet" Target="chart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'Ognem Racing'!$C$18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'Ognem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'Ognem Racing'!$C$19:$C$73</c:f>
              <c:numCache>
                <c:formatCode>0.00</c:formatCode>
                <c:ptCount val="55"/>
                <c:pt idx="0">
                  <c:v>41.86</c:v>
                </c:pt>
                <c:pt idx="1">
                  <c:v>40.07</c:v>
                </c:pt>
                <c:pt idx="2">
                  <c:v>39.94</c:v>
                </c:pt>
                <c:pt idx="3">
                  <c:v>42.44</c:v>
                </c:pt>
                <c:pt idx="4">
                  <c:v>40.17</c:v>
                </c:pt>
                <c:pt idx="5">
                  <c:v>40.020000000000003</c:v>
                </c:pt>
                <c:pt idx="6">
                  <c:v>40.15</c:v>
                </c:pt>
                <c:pt idx="7">
                  <c:v>40.98</c:v>
                </c:pt>
                <c:pt idx="8">
                  <c:v>39.94</c:v>
                </c:pt>
                <c:pt idx="9">
                  <c:v>40.17</c:v>
                </c:pt>
                <c:pt idx="10">
                  <c:v>39.880000000000003</c:v>
                </c:pt>
                <c:pt idx="11">
                  <c:v>40.46</c:v>
                </c:pt>
                <c:pt idx="12">
                  <c:v>41.13</c:v>
                </c:pt>
                <c:pt idx="13">
                  <c:v>40.33</c:v>
                </c:pt>
                <c:pt idx="14">
                  <c:v>39.81</c:v>
                </c:pt>
                <c:pt idx="15">
                  <c:v>39.869999999999997</c:v>
                </c:pt>
                <c:pt idx="16">
                  <c:v>39.89</c:v>
                </c:pt>
                <c:pt idx="17">
                  <c:v>40.61</c:v>
                </c:pt>
                <c:pt idx="18">
                  <c:v>40.229999999999997</c:v>
                </c:pt>
                <c:pt idx="19">
                  <c:v>40.49</c:v>
                </c:pt>
                <c:pt idx="20">
                  <c:v>40.090000000000003</c:v>
                </c:pt>
                <c:pt idx="21">
                  <c:v>40.07</c:v>
                </c:pt>
                <c:pt idx="22">
                  <c:v>39.82</c:v>
                </c:pt>
                <c:pt idx="23">
                  <c:v>40.03</c:v>
                </c:pt>
                <c:pt idx="24">
                  <c:v>40.06</c:v>
                </c:pt>
                <c:pt idx="25">
                  <c:v>39.99</c:v>
                </c:pt>
                <c:pt idx="26">
                  <c:v>40.08</c:v>
                </c:pt>
                <c:pt idx="27">
                  <c:v>40</c:v>
                </c:pt>
                <c:pt idx="28">
                  <c:v>40.299999999999997</c:v>
                </c:pt>
                <c:pt idx="29">
                  <c:v>40</c:v>
                </c:pt>
                <c:pt idx="30">
                  <c:v>40.1</c:v>
                </c:pt>
                <c:pt idx="31">
                  <c:v>40.32</c:v>
                </c:pt>
                <c:pt idx="32">
                  <c:v>40.21</c:v>
                </c:pt>
                <c:pt idx="33">
                  <c:v>40.229999999999997</c:v>
                </c:pt>
                <c:pt idx="34">
                  <c:v>39.89</c:v>
                </c:pt>
                <c:pt idx="35">
                  <c:v>40</c:v>
                </c:pt>
                <c:pt idx="36">
                  <c:v>39.96</c:v>
                </c:pt>
                <c:pt idx="37">
                  <c:v>40.11</c:v>
                </c:pt>
                <c:pt idx="38">
                  <c:v>40.85</c:v>
                </c:pt>
                <c:pt idx="39">
                  <c:v>40.31</c:v>
                </c:pt>
                <c:pt idx="40">
                  <c:v>40.130000000000003</c:v>
                </c:pt>
                <c:pt idx="41">
                  <c:v>40.119999999999997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'Ognem Racing'!$D$18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'Ognem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'Ognem Racing'!$D$19:$D$73</c:f>
              <c:numCache>
                <c:formatCode>0.00</c:formatCode>
                <c:ptCount val="55"/>
                <c:pt idx="0">
                  <c:v>42.8</c:v>
                </c:pt>
                <c:pt idx="1">
                  <c:v>41.01</c:v>
                </c:pt>
                <c:pt idx="2">
                  <c:v>40.79</c:v>
                </c:pt>
                <c:pt idx="3">
                  <c:v>40.81</c:v>
                </c:pt>
                <c:pt idx="4">
                  <c:v>40.35</c:v>
                </c:pt>
                <c:pt idx="5">
                  <c:v>40.380000000000003</c:v>
                </c:pt>
                <c:pt idx="6">
                  <c:v>40.61</c:v>
                </c:pt>
                <c:pt idx="7">
                  <c:v>40.32</c:v>
                </c:pt>
                <c:pt idx="8">
                  <c:v>40.369999999999997</c:v>
                </c:pt>
                <c:pt idx="9">
                  <c:v>40.619999999999997</c:v>
                </c:pt>
                <c:pt idx="10">
                  <c:v>40.65</c:v>
                </c:pt>
                <c:pt idx="11">
                  <c:v>40.49</c:v>
                </c:pt>
                <c:pt idx="12">
                  <c:v>40.56</c:v>
                </c:pt>
                <c:pt idx="13">
                  <c:v>40.380000000000003</c:v>
                </c:pt>
                <c:pt idx="14">
                  <c:v>40.67</c:v>
                </c:pt>
                <c:pt idx="15">
                  <c:v>40.54</c:v>
                </c:pt>
                <c:pt idx="16">
                  <c:v>40.729999999999997</c:v>
                </c:pt>
                <c:pt idx="17">
                  <c:v>40.630000000000003</c:v>
                </c:pt>
                <c:pt idx="18">
                  <c:v>40.85</c:v>
                </c:pt>
                <c:pt idx="19">
                  <c:v>40.880000000000003</c:v>
                </c:pt>
                <c:pt idx="20">
                  <c:v>40.46</c:v>
                </c:pt>
                <c:pt idx="21">
                  <c:v>40.56</c:v>
                </c:pt>
                <c:pt idx="22">
                  <c:v>40.630000000000003</c:v>
                </c:pt>
                <c:pt idx="23">
                  <c:v>40.36</c:v>
                </c:pt>
                <c:pt idx="24">
                  <c:v>40.9</c:v>
                </c:pt>
                <c:pt idx="25">
                  <c:v>40.47</c:v>
                </c:pt>
                <c:pt idx="26">
                  <c:v>40.68</c:v>
                </c:pt>
                <c:pt idx="27">
                  <c:v>40.64</c:v>
                </c:pt>
                <c:pt idx="28">
                  <c:v>41.4</c:v>
                </c:pt>
                <c:pt idx="29">
                  <c:v>40.409999999999997</c:v>
                </c:pt>
                <c:pt idx="30">
                  <c:v>40.54</c:v>
                </c:pt>
                <c:pt idx="31">
                  <c:v>40.5</c:v>
                </c:pt>
                <c:pt idx="32">
                  <c:v>40.94</c:v>
                </c:pt>
                <c:pt idx="33">
                  <c:v>40.58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'Ognem Racing'!$E$18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'Ognem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'Ognem Racing'!$E$19:$E$73</c:f>
              <c:numCache>
                <c:formatCode>0.00</c:formatCode>
                <c:ptCount val="55"/>
                <c:pt idx="0">
                  <c:v>42.39</c:v>
                </c:pt>
                <c:pt idx="1">
                  <c:v>40.93</c:v>
                </c:pt>
                <c:pt idx="2">
                  <c:v>40.700000000000003</c:v>
                </c:pt>
                <c:pt idx="3">
                  <c:v>40.53</c:v>
                </c:pt>
                <c:pt idx="4">
                  <c:v>40.14</c:v>
                </c:pt>
                <c:pt idx="5">
                  <c:v>40.520000000000003</c:v>
                </c:pt>
                <c:pt idx="6">
                  <c:v>40.61</c:v>
                </c:pt>
                <c:pt idx="7">
                  <c:v>40.25</c:v>
                </c:pt>
                <c:pt idx="8">
                  <c:v>40.46</c:v>
                </c:pt>
                <c:pt idx="9">
                  <c:v>40.700000000000003</c:v>
                </c:pt>
                <c:pt idx="10">
                  <c:v>40.26</c:v>
                </c:pt>
                <c:pt idx="11">
                  <c:v>40.24</c:v>
                </c:pt>
                <c:pt idx="12">
                  <c:v>40.24</c:v>
                </c:pt>
                <c:pt idx="13">
                  <c:v>40.700000000000003</c:v>
                </c:pt>
                <c:pt idx="14">
                  <c:v>40.44</c:v>
                </c:pt>
                <c:pt idx="15">
                  <c:v>40.32</c:v>
                </c:pt>
                <c:pt idx="16">
                  <c:v>40.17</c:v>
                </c:pt>
                <c:pt idx="17">
                  <c:v>40.130000000000003</c:v>
                </c:pt>
                <c:pt idx="18">
                  <c:v>41.39</c:v>
                </c:pt>
                <c:pt idx="19">
                  <c:v>40.590000000000003</c:v>
                </c:pt>
                <c:pt idx="20">
                  <c:v>40.72</c:v>
                </c:pt>
                <c:pt idx="21">
                  <c:v>40.43</c:v>
                </c:pt>
                <c:pt idx="22">
                  <c:v>40.58</c:v>
                </c:pt>
                <c:pt idx="23">
                  <c:v>40.479999999999997</c:v>
                </c:pt>
                <c:pt idx="24">
                  <c:v>40.17</c:v>
                </c:pt>
                <c:pt idx="25">
                  <c:v>40.51</c:v>
                </c:pt>
                <c:pt idx="26">
                  <c:v>40.409999999999997</c:v>
                </c:pt>
                <c:pt idx="27">
                  <c:v>40.47</c:v>
                </c:pt>
                <c:pt idx="28">
                  <c:v>40.44</c:v>
                </c:pt>
                <c:pt idx="29">
                  <c:v>40.36</c:v>
                </c:pt>
                <c:pt idx="30">
                  <c:v>40.299999999999997</c:v>
                </c:pt>
                <c:pt idx="31">
                  <c:v>40.21</c:v>
                </c:pt>
                <c:pt idx="32">
                  <c:v>40.47</c:v>
                </c:pt>
                <c:pt idx="33">
                  <c:v>40.270000000000003</c:v>
                </c:pt>
                <c:pt idx="34">
                  <c:v>40.18</c:v>
                </c:pt>
                <c:pt idx="35">
                  <c:v>40.29</c:v>
                </c:pt>
                <c:pt idx="36">
                  <c:v>40.51</c:v>
                </c:pt>
                <c:pt idx="37">
                  <c:v>40.71</c:v>
                </c:pt>
                <c:pt idx="38">
                  <c:v>40.39</c:v>
                </c:pt>
                <c:pt idx="39">
                  <c:v>40.56</c:v>
                </c:pt>
                <c:pt idx="40">
                  <c:v>40.4</c:v>
                </c:pt>
                <c:pt idx="41">
                  <c:v>40.56</c:v>
                </c:pt>
                <c:pt idx="42">
                  <c:v>40.64</c:v>
                </c:pt>
                <c:pt idx="43">
                  <c:v>40.53</c:v>
                </c:pt>
                <c:pt idx="44">
                  <c:v>40.520000000000003</c:v>
                </c:pt>
                <c:pt idx="45">
                  <c:v>40.17</c:v>
                </c:pt>
                <c:pt idx="46">
                  <c:v>40.92</c:v>
                </c:pt>
                <c:pt idx="47">
                  <c:v>40.53</c:v>
                </c:pt>
                <c:pt idx="48">
                  <c:v>40.5</c:v>
                </c:pt>
                <c:pt idx="49">
                  <c:v>40.53</c:v>
                </c:pt>
                <c:pt idx="50">
                  <c:v>40.4</c:v>
                </c:pt>
                <c:pt idx="51">
                  <c:v>40.520000000000003</c:v>
                </c:pt>
                <c:pt idx="52">
                  <c:v>40.68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'Ognem Racing'!$F$18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'Ognem Racing'!$B$19:$B$73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'Ognem Racing'!$F$19:$F$73</c:f>
              <c:numCache>
                <c:formatCode>0.00</c:formatCode>
                <c:ptCount val="55"/>
                <c:pt idx="0">
                  <c:v>42.78</c:v>
                </c:pt>
                <c:pt idx="1">
                  <c:v>40.53</c:v>
                </c:pt>
                <c:pt idx="2">
                  <c:v>40.229999999999997</c:v>
                </c:pt>
                <c:pt idx="3">
                  <c:v>40.35</c:v>
                </c:pt>
                <c:pt idx="4">
                  <c:v>40.64</c:v>
                </c:pt>
                <c:pt idx="5">
                  <c:v>40.369999999999997</c:v>
                </c:pt>
                <c:pt idx="6">
                  <c:v>40.340000000000003</c:v>
                </c:pt>
                <c:pt idx="7">
                  <c:v>40</c:v>
                </c:pt>
                <c:pt idx="8">
                  <c:v>40.18</c:v>
                </c:pt>
                <c:pt idx="9">
                  <c:v>40</c:v>
                </c:pt>
                <c:pt idx="10">
                  <c:v>40.14</c:v>
                </c:pt>
                <c:pt idx="11">
                  <c:v>40.229999999999997</c:v>
                </c:pt>
                <c:pt idx="12">
                  <c:v>40.159999999999997</c:v>
                </c:pt>
                <c:pt idx="13">
                  <c:v>40.06</c:v>
                </c:pt>
                <c:pt idx="14">
                  <c:v>40.08</c:v>
                </c:pt>
                <c:pt idx="15">
                  <c:v>40.18</c:v>
                </c:pt>
                <c:pt idx="16">
                  <c:v>40.22</c:v>
                </c:pt>
                <c:pt idx="17">
                  <c:v>40.07</c:v>
                </c:pt>
                <c:pt idx="18">
                  <c:v>40.159999999999997</c:v>
                </c:pt>
                <c:pt idx="19">
                  <c:v>40.25</c:v>
                </c:pt>
                <c:pt idx="20">
                  <c:v>40.19</c:v>
                </c:pt>
                <c:pt idx="21">
                  <c:v>40.26</c:v>
                </c:pt>
                <c:pt idx="22">
                  <c:v>39.979999999999997</c:v>
                </c:pt>
                <c:pt idx="23">
                  <c:v>40.090000000000003</c:v>
                </c:pt>
                <c:pt idx="24">
                  <c:v>40.03</c:v>
                </c:pt>
                <c:pt idx="25">
                  <c:v>40.14</c:v>
                </c:pt>
                <c:pt idx="26">
                  <c:v>40.049999999999997</c:v>
                </c:pt>
                <c:pt idx="27">
                  <c:v>40.14</c:v>
                </c:pt>
                <c:pt idx="28">
                  <c:v>40.21</c:v>
                </c:pt>
                <c:pt idx="29">
                  <c:v>40.53</c:v>
                </c:pt>
                <c:pt idx="30">
                  <c:v>40.43</c:v>
                </c:pt>
                <c:pt idx="31">
                  <c:v>40.28</c:v>
                </c:pt>
                <c:pt idx="32">
                  <c:v>40.22</c:v>
                </c:pt>
                <c:pt idx="33">
                  <c:v>40.200000000000003</c:v>
                </c:pt>
                <c:pt idx="34">
                  <c:v>40.119999999999997</c:v>
                </c:pt>
                <c:pt idx="35">
                  <c:v>40.25</c:v>
                </c:pt>
                <c:pt idx="36">
                  <c:v>40.200000000000003</c:v>
                </c:pt>
                <c:pt idx="37">
                  <c:v>40.33</c:v>
                </c:pt>
                <c:pt idx="38">
                  <c:v>40.14</c:v>
                </c:pt>
                <c:pt idx="39">
                  <c:v>40.380000000000003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261056"/>
        <c:axId val="35266944"/>
      </c:lineChart>
      <c:catAx>
        <c:axId val="35261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5266944"/>
        <c:crosses val="autoZero"/>
        <c:auto val="1"/>
        <c:lblAlgn val="ctr"/>
        <c:lblOffset val="100"/>
        <c:noMultiLvlLbl val="0"/>
      </c:catAx>
      <c:valAx>
        <c:axId val="35266944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52610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Winni!$C$18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Winni!$C$19:$C$83</c:f>
              <c:numCache>
                <c:formatCode>0.00</c:formatCode>
                <c:ptCount val="65"/>
                <c:pt idx="0">
                  <c:v>41.42</c:v>
                </c:pt>
                <c:pt idx="1">
                  <c:v>40.380000000000003</c:v>
                </c:pt>
                <c:pt idx="2">
                  <c:v>40.11</c:v>
                </c:pt>
                <c:pt idx="3">
                  <c:v>40.17</c:v>
                </c:pt>
                <c:pt idx="4">
                  <c:v>40.15</c:v>
                </c:pt>
                <c:pt idx="5">
                  <c:v>40.270000000000003</c:v>
                </c:pt>
                <c:pt idx="6">
                  <c:v>39.97</c:v>
                </c:pt>
                <c:pt idx="7">
                  <c:v>40.200000000000003</c:v>
                </c:pt>
                <c:pt idx="8">
                  <c:v>39.979999999999997</c:v>
                </c:pt>
                <c:pt idx="9">
                  <c:v>40.11</c:v>
                </c:pt>
                <c:pt idx="10">
                  <c:v>40.17</c:v>
                </c:pt>
                <c:pt idx="11">
                  <c:v>40.21</c:v>
                </c:pt>
                <c:pt idx="12">
                  <c:v>40.35</c:v>
                </c:pt>
                <c:pt idx="13">
                  <c:v>40.35</c:v>
                </c:pt>
                <c:pt idx="14">
                  <c:v>40.090000000000003</c:v>
                </c:pt>
                <c:pt idx="15">
                  <c:v>40.18</c:v>
                </c:pt>
                <c:pt idx="16">
                  <c:v>40.22</c:v>
                </c:pt>
                <c:pt idx="17">
                  <c:v>40.11</c:v>
                </c:pt>
                <c:pt idx="18">
                  <c:v>40.049999999999997</c:v>
                </c:pt>
                <c:pt idx="19">
                  <c:v>40.020000000000003</c:v>
                </c:pt>
                <c:pt idx="20">
                  <c:v>39.96</c:v>
                </c:pt>
                <c:pt idx="21">
                  <c:v>40.58</c:v>
                </c:pt>
                <c:pt idx="22">
                  <c:v>40.61</c:v>
                </c:pt>
                <c:pt idx="23">
                  <c:v>40.11</c:v>
                </c:pt>
                <c:pt idx="24">
                  <c:v>40.26</c:v>
                </c:pt>
                <c:pt idx="25">
                  <c:v>40.270000000000003</c:v>
                </c:pt>
                <c:pt idx="26">
                  <c:v>40.17</c:v>
                </c:pt>
                <c:pt idx="27">
                  <c:v>40.020000000000003</c:v>
                </c:pt>
                <c:pt idx="28">
                  <c:v>40.33</c:v>
                </c:pt>
                <c:pt idx="29">
                  <c:v>40.04</c:v>
                </c:pt>
                <c:pt idx="30">
                  <c:v>40.549999999999997</c:v>
                </c:pt>
                <c:pt idx="31">
                  <c:v>40.590000000000003</c:v>
                </c:pt>
                <c:pt idx="32">
                  <c:v>40.89</c:v>
                </c:pt>
                <c:pt idx="33">
                  <c:v>40.19</c:v>
                </c:pt>
                <c:pt idx="34">
                  <c:v>40.46</c:v>
                </c:pt>
                <c:pt idx="35">
                  <c:v>40.29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Winni!$D$18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Winni!$D$19:$D$83</c:f>
              <c:numCache>
                <c:formatCode>0.00</c:formatCode>
                <c:ptCount val="65"/>
                <c:pt idx="0">
                  <c:v>42.29</c:v>
                </c:pt>
                <c:pt idx="1">
                  <c:v>42.11</c:v>
                </c:pt>
                <c:pt idx="2">
                  <c:v>40.950000000000003</c:v>
                </c:pt>
                <c:pt idx="3">
                  <c:v>40.549999999999997</c:v>
                </c:pt>
                <c:pt idx="4">
                  <c:v>40.729999999999997</c:v>
                </c:pt>
                <c:pt idx="5">
                  <c:v>40.549999999999997</c:v>
                </c:pt>
                <c:pt idx="6">
                  <c:v>40.770000000000003</c:v>
                </c:pt>
                <c:pt idx="7">
                  <c:v>40.520000000000003</c:v>
                </c:pt>
                <c:pt idx="8">
                  <c:v>40.53</c:v>
                </c:pt>
                <c:pt idx="9">
                  <c:v>40.54</c:v>
                </c:pt>
                <c:pt idx="10">
                  <c:v>40.57</c:v>
                </c:pt>
                <c:pt idx="11">
                  <c:v>40.65</c:v>
                </c:pt>
                <c:pt idx="12">
                  <c:v>40.39</c:v>
                </c:pt>
                <c:pt idx="13">
                  <c:v>40.549999999999997</c:v>
                </c:pt>
                <c:pt idx="14">
                  <c:v>40.58</c:v>
                </c:pt>
                <c:pt idx="15">
                  <c:v>40.36</c:v>
                </c:pt>
                <c:pt idx="16">
                  <c:v>40.520000000000003</c:v>
                </c:pt>
                <c:pt idx="17">
                  <c:v>40.5</c:v>
                </c:pt>
                <c:pt idx="18">
                  <c:v>40.5</c:v>
                </c:pt>
                <c:pt idx="19">
                  <c:v>40.380000000000003</c:v>
                </c:pt>
                <c:pt idx="20">
                  <c:v>40.4</c:v>
                </c:pt>
                <c:pt idx="21">
                  <c:v>40.64</c:v>
                </c:pt>
                <c:pt idx="22">
                  <c:v>40.57</c:v>
                </c:pt>
                <c:pt idx="23">
                  <c:v>40.270000000000003</c:v>
                </c:pt>
                <c:pt idx="24">
                  <c:v>40.380000000000003</c:v>
                </c:pt>
                <c:pt idx="25">
                  <c:v>40.35</c:v>
                </c:pt>
                <c:pt idx="26">
                  <c:v>40.46</c:v>
                </c:pt>
                <c:pt idx="27">
                  <c:v>40.46</c:v>
                </c:pt>
                <c:pt idx="28">
                  <c:v>40.71</c:v>
                </c:pt>
                <c:pt idx="29">
                  <c:v>40.43</c:v>
                </c:pt>
                <c:pt idx="30">
                  <c:v>40.68</c:v>
                </c:pt>
                <c:pt idx="31">
                  <c:v>40.49</c:v>
                </c:pt>
                <c:pt idx="32">
                  <c:v>40.5</c:v>
                </c:pt>
                <c:pt idx="33">
                  <c:v>40.619999999999997</c:v>
                </c:pt>
                <c:pt idx="34">
                  <c:v>40.61</c:v>
                </c:pt>
                <c:pt idx="35">
                  <c:v>40.61</c:v>
                </c:pt>
                <c:pt idx="36">
                  <c:v>40.869999999999997</c:v>
                </c:pt>
                <c:pt idx="37">
                  <c:v>40.57</c:v>
                </c:pt>
                <c:pt idx="38">
                  <c:v>40.450000000000003</c:v>
                </c:pt>
                <c:pt idx="39">
                  <c:v>40.53</c:v>
                </c:pt>
                <c:pt idx="40">
                  <c:v>40.49</c:v>
                </c:pt>
                <c:pt idx="41">
                  <c:v>40.619999999999997</c:v>
                </c:pt>
                <c:pt idx="42">
                  <c:v>40.53</c:v>
                </c:pt>
                <c:pt idx="43">
                  <c:v>40.4</c:v>
                </c:pt>
                <c:pt idx="44">
                  <c:v>41.27</c:v>
                </c:pt>
                <c:pt idx="45">
                  <c:v>41</c:v>
                </c:pt>
                <c:pt idx="46">
                  <c:v>40.53</c:v>
                </c:pt>
                <c:pt idx="47">
                  <c:v>43.49</c:v>
                </c:pt>
                <c:pt idx="48">
                  <c:v>40.619999999999997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Winni!$E$18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Winni!$E$19:$E$83</c:f>
              <c:numCache>
                <c:formatCode>0.00</c:formatCode>
                <c:ptCount val="65"/>
                <c:pt idx="0">
                  <c:v>41.8</c:v>
                </c:pt>
                <c:pt idx="1">
                  <c:v>40.82</c:v>
                </c:pt>
                <c:pt idx="2">
                  <c:v>40.74</c:v>
                </c:pt>
                <c:pt idx="3">
                  <c:v>40.65</c:v>
                </c:pt>
                <c:pt idx="4">
                  <c:v>41.46</c:v>
                </c:pt>
                <c:pt idx="5">
                  <c:v>40.49</c:v>
                </c:pt>
                <c:pt idx="6">
                  <c:v>40.74</c:v>
                </c:pt>
                <c:pt idx="7">
                  <c:v>40.61</c:v>
                </c:pt>
                <c:pt idx="8">
                  <c:v>40.74</c:v>
                </c:pt>
                <c:pt idx="9">
                  <c:v>40.770000000000003</c:v>
                </c:pt>
                <c:pt idx="10">
                  <c:v>40.64</c:v>
                </c:pt>
                <c:pt idx="11">
                  <c:v>40.76</c:v>
                </c:pt>
                <c:pt idx="12">
                  <c:v>40.9</c:v>
                </c:pt>
                <c:pt idx="13">
                  <c:v>40.43</c:v>
                </c:pt>
                <c:pt idx="14">
                  <c:v>40.96</c:v>
                </c:pt>
                <c:pt idx="15">
                  <c:v>40.630000000000003</c:v>
                </c:pt>
                <c:pt idx="16">
                  <c:v>40.840000000000003</c:v>
                </c:pt>
                <c:pt idx="17">
                  <c:v>40.58</c:v>
                </c:pt>
                <c:pt idx="18">
                  <c:v>40.75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Winni!$F$18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Winni!$F$19:$F$83</c:f>
              <c:numCache>
                <c:formatCode>0.00</c:formatCode>
                <c:ptCount val="65"/>
                <c:pt idx="0">
                  <c:v>41.39</c:v>
                </c:pt>
                <c:pt idx="1">
                  <c:v>40.42</c:v>
                </c:pt>
                <c:pt idx="2">
                  <c:v>40.36</c:v>
                </c:pt>
                <c:pt idx="3">
                  <c:v>40.229999999999997</c:v>
                </c:pt>
                <c:pt idx="4">
                  <c:v>40.130000000000003</c:v>
                </c:pt>
                <c:pt idx="5">
                  <c:v>40.01</c:v>
                </c:pt>
                <c:pt idx="6">
                  <c:v>40.24</c:v>
                </c:pt>
                <c:pt idx="7">
                  <c:v>40.64</c:v>
                </c:pt>
                <c:pt idx="8">
                  <c:v>40.74</c:v>
                </c:pt>
                <c:pt idx="9">
                  <c:v>40.42</c:v>
                </c:pt>
                <c:pt idx="10">
                  <c:v>40.4</c:v>
                </c:pt>
                <c:pt idx="11">
                  <c:v>40.340000000000003</c:v>
                </c:pt>
                <c:pt idx="12">
                  <c:v>40.630000000000003</c:v>
                </c:pt>
                <c:pt idx="13">
                  <c:v>40.549999999999997</c:v>
                </c:pt>
                <c:pt idx="14">
                  <c:v>40.56</c:v>
                </c:pt>
                <c:pt idx="15">
                  <c:v>40.19</c:v>
                </c:pt>
                <c:pt idx="16">
                  <c:v>40.32</c:v>
                </c:pt>
                <c:pt idx="17">
                  <c:v>40.32</c:v>
                </c:pt>
                <c:pt idx="18">
                  <c:v>40.200000000000003</c:v>
                </c:pt>
                <c:pt idx="19">
                  <c:v>40.24</c:v>
                </c:pt>
                <c:pt idx="20">
                  <c:v>40.17</c:v>
                </c:pt>
                <c:pt idx="21">
                  <c:v>40.58</c:v>
                </c:pt>
                <c:pt idx="22">
                  <c:v>40.4</c:v>
                </c:pt>
                <c:pt idx="23">
                  <c:v>40.54</c:v>
                </c:pt>
                <c:pt idx="24">
                  <c:v>40.46</c:v>
                </c:pt>
                <c:pt idx="25">
                  <c:v>40.85</c:v>
                </c:pt>
                <c:pt idx="26">
                  <c:v>40.520000000000003</c:v>
                </c:pt>
                <c:pt idx="27">
                  <c:v>40.33</c:v>
                </c:pt>
                <c:pt idx="28">
                  <c:v>40.29</c:v>
                </c:pt>
                <c:pt idx="29">
                  <c:v>40.69</c:v>
                </c:pt>
                <c:pt idx="30">
                  <c:v>40.42</c:v>
                </c:pt>
                <c:pt idx="31">
                  <c:v>40.19</c:v>
                </c:pt>
                <c:pt idx="32">
                  <c:v>40.32</c:v>
                </c:pt>
                <c:pt idx="33">
                  <c:v>40.130000000000003</c:v>
                </c:pt>
                <c:pt idx="34">
                  <c:v>40.299999999999997</c:v>
                </c:pt>
                <c:pt idx="35">
                  <c:v>40.22</c:v>
                </c:pt>
                <c:pt idx="36">
                  <c:v>40.6</c:v>
                </c:pt>
                <c:pt idx="37">
                  <c:v>40.18</c:v>
                </c:pt>
                <c:pt idx="38">
                  <c:v>40.299999999999997</c:v>
                </c:pt>
                <c:pt idx="39">
                  <c:v>40.1</c:v>
                </c:pt>
                <c:pt idx="40">
                  <c:v>40.14</c:v>
                </c:pt>
                <c:pt idx="41">
                  <c:v>40.29</c:v>
                </c:pt>
                <c:pt idx="42">
                  <c:v>39.979999999999997</c:v>
                </c:pt>
                <c:pt idx="43">
                  <c:v>40.130000000000003</c:v>
                </c:pt>
                <c:pt idx="44">
                  <c:v>40.090000000000003</c:v>
                </c:pt>
                <c:pt idx="45">
                  <c:v>40.21</c:v>
                </c:pt>
                <c:pt idx="46">
                  <c:v>40.53</c:v>
                </c:pt>
                <c:pt idx="47">
                  <c:v>40.07</c:v>
                </c:pt>
                <c:pt idx="48">
                  <c:v>40.369999999999997</c:v>
                </c:pt>
                <c:pt idx="49">
                  <c:v>40.340000000000003</c:v>
                </c:pt>
                <c:pt idx="50">
                  <c:v>40.82</c:v>
                </c:pt>
                <c:pt idx="51">
                  <c:v>40.25</c:v>
                </c:pt>
                <c:pt idx="52">
                  <c:v>40.49</c:v>
                </c:pt>
                <c:pt idx="53">
                  <c:v>40.51</c:v>
                </c:pt>
                <c:pt idx="54">
                  <c:v>40.54</c:v>
                </c:pt>
                <c:pt idx="55">
                  <c:v>40.28</c:v>
                </c:pt>
                <c:pt idx="56">
                  <c:v>40.29</c:v>
                </c:pt>
                <c:pt idx="57">
                  <c:v>40.71</c:v>
                </c:pt>
                <c:pt idx="58">
                  <c:v>40.299999999999997</c:v>
                </c:pt>
                <c:pt idx="59">
                  <c:v>40.58</c:v>
                </c:pt>
                <c:pt idx="60">
                  <c:v>40.479999999999997</c:v>
                </c:pt>
                <c:pt idx="61">
                  <c:v>40.619999999999997</c:v>
                </c:pt>
                <c:pt idx="62">
                  <c:v>40.35</c:v>
                </c:pt>
                <c:pt idx="63">
                  <c:v>40.49</c:v>
                </c:pt>
                <c:pt idx="64">
                  <c:v>40.64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388416"/>
        <c:axId val="35390208"/>
      </c:lineChart>
      <c:catAx>
        <c:axId val="35388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5390208"/>
        <c:crosses val="autoZero"/>
        <c:auto val="1"/>
        <c:lblAlgn val="ctr"/>
        <c:lblOffset val="100"/>
        <c:noMultiLvlLbl val="0"/>
      </c:catAx>
      <c:valAx>
        <c:axId val="35390208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538841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OldSchool!$C$18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OldSchool!$C$19:$C$83</c:f>
              <c:numCache>
                <c:formatCode>0.00</c:formatCode>
                <c:ptCount val="65"/>
                <c:pt idx="0">
                  <c:v>43.08</c:v>
                </c:pt>
                <c:pt idx="1">
                  <c:v>40.46</c:v>
                </c:pt>
                <c:pt idx="2">
                  <c:v>41.45</c:v>
                </c:pt>
                <c:pt idx="3">
                  <c:v>40.049999999999997</c:v>
                </c:pt>
                <c:pt idx="4">
                  <c:v>40.64</c:v>
                </c:pt>
                <c:pt idx="5">
                  <c:v>40.17</c:v>
                </c:pt>
                <c:pt idx="6">
                  <c:v>40.61</c:v>
                </c:pt>
                <c:pt idx="7">
                  <c:v>40.31</c:v>
                </c:pt>
                <c:pt idx="8">
                  <c:v>40.49</c:v>
                </c:pt>
                <c:pt idx="9">
                  <c:v>40.85</c:v>
                </c:pt>
                <c:pt idx="10">
                  <c:v>40.47</c:v>
                </c:pt>
                <c:pt idx="11">
                  <c:v>40.270000000000003</c:v>
                </c:pt>
                <c:pt idx="12">
                  <c:v>40.28</c:v>
                </c:pt>
                <c:pt idx="13">
                  <c:v>40.380000000000003</c:v>
                </c:pt>
                <c:pt idx="14">
                  <c:v>41.11</c:v>
                </c:pt>
                <c:pt idx="15">
                  <c:v>40.49</c:v>
                </c:pt>
                <c:pt idx="16">
                  <c:v>40.299999999999997</c:v>
                </c:pt>
                <c:pt idx="17">
                  <c:v>40.28</c:v>
                </c:pt>
                <c:pt idx="18">
                  <c:v>40.17</c:v>
                </c:pt>
                <c:pt idx="19">
                  <c:v>40.31</c:v>
                </c:pt>
                <c:pt idx="20">
                  <c:v>40.44</c:v>
                </c:pt>
                <c:pt idx="21">
                  <c:v>40.450000000000003</c:v>
                </c:pt>
                <c:pt idx="22">
                  <c:v>40.31</c:v>
                </c:pt>
                <c:pt idx="23">
                  <c:v>40.35</c:v>
                </c:pt>
                <c:pt idx="24">
                  <c:v>40.520000000000003</c:v>
                </c:pt>
                <c:pt idx="25">
                  <c:v>40.299999999999997</c:v>
                </c:pt>
                <c:pt idx="26">
                  <c:v>40.700000000000003</c:v>
                </c:pt>
                <c:pt idx="27">
                  <c:v>40.619999999999997</c:v>
                </c:pt>
                <c:pt idx="28">
                  <c:v>40.520000000000003</c:v>
                </c:pt>
                <c:pt idx="29">
                  <c:v>40.369999999999997</c:v>
                </c:pt>
                <c:pt idx="30">
                  <c:v>40.32</c:v>
                </c:pt>
                <c:pt idx="31">
                  <c:v>40.42</c:v>
                </c:pt>
                <c:pt idx="32">
                  <c:v>40.61</c:v>
                </c:pt>
                <c:pt idx="33">
                  <c:v>40.32</c:v>
                </c:pt>
                <c:pt idx="34">
                  <c:v>40.39</c:v>
                </c:pt>
                <c:pt idx="35">
                  <c:v>40.43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OldSchool!$D$18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OldSchool!$D$19:$D$83</c:f>
              <c:numCache>
                <c:formatCode>0.00</c:formatCode>
                <c:ptCount val="65"/>
                <c:pt idx="0">
                  <c:v>42</c:v>
                </c:pt>
                <c:pt idx="1">
                  <c:v>40.270000000000003</c:v>
                </c:pt>
                <c:pt idx="2">
                  <c:v>42.28</c:v>
                </c:pt>
                <c:pt idx="3">
                  <c:v>41.67</c:v>
                </c:pt>
                <c:pt idx="4">
                  <c:v>40.43</c:v>
                </c:pt>
                <c:pt idx="5">
                  <c:v>41.43</c:v>
                </c:pt>
                <c:pt idx="6">
                  <c:v>40.520000000000003</c:v>
                </c:pt>
                <c:pt idx="7">
                  <c:v>40.36</c:v>
                </c:pt>
                <c:pt idx="8">
                  <c:v>40.15</c:v>
                </c:pt>
                <c:pt idx="9">
                  <c:v>40.340000000000003</c:v>
                </c:pt>
                <c:pt idx="10">
                  <c:v>40.47</c:v>
                </c:pt>
                <c:pt idx="11">
                  <c:v>40.26</c:v>
                </c:pt>
                <c:pt idx="12">
                  <c:v>40.28</c:v>
                </c:pt>
                <c:pt idx="13">
                  <c:v>40.42</c:v>
                </c:pt>
                <c:pt idx="14">
                  <c:v>40.46</c:v>
                </c:pt>
                <c:pt idx="15">
                  <c:v>40.53</c:v>
                </c:pt>
                <c:pt idx="16">
                  <c:v>40.57</c:v>
                </c:pt>
                <c:pt idx="17">
                  <c:v>40.6</c:v>
                </c:pt>
                <c:pt idx="18">
                  <c:v>40.409999999999997</c:v>
                </c:pt>
                <c:pt idx="19">
                  <c:v>40.36</c:v>
                </c:pt>
                <c:pt idx="20">
                  <c:v>40.450000000000003</c:v>
                </c:pt>
                <c:pt idx="21">
                  <c:v>40.56</c:v>
                </c:pt>
                <c:pt idx="22">
                  <c:v>40.64</c:v>
                </c:pt>
                <c:pt idx="23">
                  <c:v>40.42</c:v>
                </c:pt>
                <c:pt idx="24">
                  <c:v>40.32</c:v>
                </c:pt>
                <c:pt idx="25">
                  <c:v>40.65</c:v>
                </c:pt>
                <c:pt idx="26">
                  <c:v>40.380000000000003</c:v>
                </c:pt>
                <c:pt idx="27">
                  <c:v>40.32</c:v>
                </c:pt>
                <c:pt idx="28">
                  <c:v>40.619999999999997</c:v>
                </c:pt>
                <c:pt idx="29">
                  <c:v>40.81</c:v>
                </c:pt>
                <c:pt idx="30">
                  <c:v>40.98</c:v>
                </c:pt>
                <c:pt idx="31">
                  <c:v>40.520000000000003</c:v>
                </c:pt>
                <c:pt idx="32">
                  <c:v>40.4</c:v>
                </c:pt>
                <c:pt idx="33">
                  <c:v>40.36</c:v>
                </c:pt>
                <c:pt idx="34">
                  <c:v>40.56</c:v>
                </c:pt>
                <c:pt idx="35">
                  <c:v>40.86</c:v>
                </c:pt>
                <c:pt idx="36">
                  <c:v>40.46</c:v>
                </c:pt>
                <c:pt idx="37">
                  <c:v>40.49</c:v>
                </c:pt>
                <c:pt idx="38">
                  <c:v>40.39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OldSchool!$E$18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OldSchool!$E$19:$E$83</c:f>
              <c:numCache>
                <c:formatCode>0.00</c:formatCode>
                <c:ptCount val="65"/>
                <c:pt idx="0">
                  <c:v>41.72</c:v>
                </c:pt>
                <c:pt idx="1">
                  <c:v>40.81</c:v>
                </c:pt>
                <c:pt idx="2">
                  <c:v>40.72</c:v>
                </c:pt>
                <c:pt idx="3">
                  <c:v>40.450000000000003</c:v>
                </c:pt>
                <c:pt idx="4">
                  <c:v>40.67</c:v>
                </c:pt>
                <c:pt idx="5">
                  <c:v>40.61</c:v>
                </c:pt>
                <c:pt idx="6">
                  <c:v>40.229999999999997</c:v>
                </c:pt>
                <c:pt idx="7">
                  <c:v>40.26</c:v>
                </c:pt>
                <c:pt idx="8">
                  <c:v>40.24</c:v>
                </c:pt>
                <c:pt idx="9">
                  <c:v>40.25</c:v>
                </c:pt>
                <c:pt idx="10">
                  <c:v>40.46</c:v>
                </c:pt>
                <c:pt idx="11">
                  <c:v>40.43</c:v>
                </c:pt>
                <c:pt idx="12">
                  <c:v>40.35</c:v>
                </c:pt>
                <c:pt idx="13">
                  <c:v>40.32</c:v>
                </c:pt>
                <c:pt idx="14">
                  <c:v>40.93</c:v>
                </c:pt>
                <c:pt idx="15">
                  <c:v>40.340000000000003</c:v>
                </c:pt>
                <c:pt idx="16">
                  <c:v>40.630000000000003</c:v>
                </c:pt>
                <c:pt idx="17">
                  <c:v>40.700000000000003</c:v>
                </c:pt>
                <c:pt idx="18">
                  <c:v>40.369999999999997</c:v>
                </c:pt>
                <c:pt idx="19">
                  <c:v>40.159999999999997</c:v>
                </c:pt>
                <c:pt idx="20">
                  <c:v>40.21</c:v>
                </c:pt>
                <c:pt idx="21">
                  <c:v>40.380000000000003</c:v>
                </c:pt>
                <c:pt idx="22">
                  <c:v>40.56</c:v>
                </c:pt>
                <c:pt idx="23">
                  <c:v>40.44</c:v>
                </c:pt>
                <c:pt idx="24">
                  <c:v>40.26</c:v>
                </c:pt>
                <c:pt idx="25">
                  <c:v>40.22</c:v>
                </c:pt>
                <c:pt idx="26">
                  <c:v>40.42</c:v>
                </c:pt>
                <c:pt idx="27">
                  <c:v>40.58</c:v>
                </c:pt>
                <c:pt idx="28">
                  <c:v>40.520000000000003</c:v>
                </c:pt>
                <c:pt idx="29">
                  <c:v>40.42</c:v>
                </c:pt>
                <c:pt idx="30">
                  <c:v>40.29</c:v>
                </c:pt>
                <c:pt idx="31">
                  <c:v>40.14</c:v>
                </c:pt>
                <c:pt idx="32">
                  <c:v>40.380000000000003</c:v>
                </c:pt>
                <c:pt idx="33">
                  <c:v>40.33</c:v>
                </c:pt>
                <c:pt idx="34" formatCode="General">
                  <c:v>40.49</c:v>
                </c:pt>
                <c:pt idx="35">
                  <c:v>40.270000000000003</c:v>
                </c:pt>
                <c:pt idx="36">
                  <c:v>40.270000000000003</c:v>
                </c:pt>
                <c:pt idx="37">
                  <c:v>40.46</c:v>
                </c:pt>
                <c:pt idx="38">
                  <c:v>40.369999999999997</c:v>
                </c:pt>
                <c:pt idx="39">
                  <c:v>40.520000000000003</c:v>
                </c:pt>
                <c:pt idx="40">
                  <c:v>40.630000000000003</c:v>
                </c:pt>
                <c:pt idx="41">
                  <c:v>40.22</c:v>
                </c:pt>
                <c:pt idx="42">
                  <c:v>40.35</c:v>
                </c:pt>
                <c:pt idx="43">
                  <c:v>40.22</c:v>
                </c:pt>
                <c:pt idx="44">
                  <c:v>40.4</c:v>
                </c:pt>
                <c:pt idx="45">
                  <c:v>40.14</c:v>
                </c:pt>
                <c:pt idx="46">
                  <c:v>40.4</c:v>
                </c:pt>
                <c:pt idx="47">
                  <c:v>40.04</c:v>
                </c:pt>
                <c:pt idx="48">
                  <c:v>40.18</c:v>
                </c:pt>
                <c:pt idx="49">
                  <c:v>40.299999999999997</c:v>
                </c:pt>
                <c:pt idx="50">
                  <c:v>40.49</c:v>
                </c:pt>
                <c:pt idx="51">
                  <c:v>40.46</c:v>
                </c:pt>
                <c:pt idx="52">
                  <c:v>40.22</c:v>
                </c:pt>
                <c:pt idx="53">
                  <c:v>40.65</c:v>
                </c:pt>
                <c:pt idx="54">
                  <c:v>40.32</c:v>
                </c:pt>
                <c:pt idx="55">
                  <c:v>40.49</c:v>
                </c:pt>
                <c:pt idx="56">
                  <c:v>40.33</c:v>
                </c:pt>
                <c:pt idx="57">
                  <c:v>40.54</c:v>
                </c:pt>
                <c:pt idx="58">
                  <c:v>40.450000000000003</c:v>
                </c:pt>
                <c:pt idx="59">
                  <c:v>40.67</c:v>
                </c:pt>
                <c:pt idx="60">
                  <c:v>40.76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OldSchool!$F$18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OldSchool!$F$19:$F$83</c:f>
              <c:numCache>
                <c:formatCode>0.00</c:formatCode>
                <c:ptCount val="65"/>
                <c:pt idx="0">
                  <c:v>41.96</c:v>
                </c:pt>
                <c:pt idx="1">
                  <c:v>40.450000000000003</c:v>
                </c:pt>
                <c:pt idx="2">
                  <c:v>40.36</c:v>
                </c:pt>
                <c:pt idx="3">
                  <c:v>40.770000000000003</c:v>
                </c:pt>
                <c:pt idx="4">
                  <c:v>40.18</c:v>
                </c:pt>
                <c:pt idx="5">
                  <c:v>40.409999999999997</c:v>
                </c:pt>
                <c:pt idx="6">
                  <c:v>40.78</c:v>
                </c:pt>
                <c:pt idx="7">
                  <c:v>41.35</c:v>
                </c:pt>
                <c:pt idx="8">
                  <c:v>41.72</c:v>
                </c:pt>
                <c:pt idx="9">
                  <c:v>40.44</c:v>
                </c:pt>
                <c:pt idx="10">
                  <c:v>41.84</c:v>
                </c:pt>
                <c:pt idx="11">
                  <c:v>41.69</c:v>
                </c:pt>
                <c:pt idx="12">
                  <c:v>40.450000000000003</c:v>
                </c:pt>
                <c:pt idx="13">
                  <c:v>40.950000000000003</c:v>
                </c:pt>
                <c:pt idx="14">
                  <c:v>42.94</c:v>
                </c:pt>
                <c:pt idx="15">
                  <c:v>40.729999999999997</c:v>
                </c:pt>
                <c:pt idx="16">
                  <c:v>40.44</c:v>
                </c:pt>
                <c:pt idx="17">
                  <c:v>40.53</c:v>
                </c:pt>
                <c:pt idx="18">
                  <c:v>41.09</c:v>
                </c:pt>
                <c:pt idx="19">
                  <c:v>40.840000000000003</c:v>
                </c:pt>
                <c:pt idx="20">
                  <c:v>40.33</c:v>
                </c:pt>
                <c:pt idx="21">
                  <c:v>40.369999999999997</c:v>
                </c:pt>
                <c:pt idx="22">
                  <c:v>40.369999999999997</c:v>
                </c:pt>
                <c:pt idx="23">
                  <c:v>40.549999999999997</c:v>
                </c:pt>
                <c:pt idx="24">
                  <c:v>40.35</c:v>
                </c:pt>
                <c:pt idx="25">
                  <c:v>40.43</c:v>
                </c:pt>
                <c:pt idx="26">
                  <c:v>40.4</c:v>
                </c:pt>
                <c:pt idx="27">
                  <c:v>40.4</c:v>
                </c:pt>
                <c:pt idx="28">
                  <c:v>40.340000000000003</c:v>
                </c:pt>
                <c:pt idx="29">
                  <c:v>40.5</c:v>
                </c:pt>
                <c:pt idx="30">
                  <c:v>41.91</c:v>
                </c:pt>
                <c:pt idx="31">
                  <c:v>40.51</c:v>
                </c:pt>
                <c:pt idx="32">
                  <c:v>40.380000000000003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62528"/>
        <c:axId val="35468416"/>
      </c:lineChart>
      <c:catAx>
        <c:axId val="35462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5468416"/>
        <c:crosses val="autoZero"/>
        <c:auto val="1"/>
        <c:lblAlgn val="ctr"/>
        <c:lblOffset val="100"/>
        <c:noMultiLvlLbl val="0"/>
      </c:catAx>
      <c:valAx>
        <c:axId val="35468416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546252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Fury!$C$18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Fury!$C$19:$C$83</c:f>
              <c:numCache>
                <c:formatCode>0.00</c:formatCode>
                <c:ptCount val="65"/>
                <c:pt idx="0">
                  <c:v>41.8</c:v>
                </c:pt>
                <c:pt idx="1">
                  <c:v>40.26</c:v>
                </c:pt>
                <c:pt idx="2">
                  <c:v>39.92</c:v>
                </c:pt>
                <c:pt idx="3">
                  <c:v>42.23</c:v>
                </c:pt>
                <c:pt idx="4">
                  <c:v>40.450000000000003</c:v>
                </c:pt>
                <c:pt idx="5">
                  <c:v>39.869999999999997</c:v>
                </c:pt>
                <c:pt idx="6">
                  <c:v>40.1</c:v>
                </c:pt>
                <c:pt idx="7">
                  <c:v>40.29</c:v>
                </c:pt>
                <c:pt idx="8">
                  <c:v>40.090000000000003</c:v>
                </c:pt>
                <c:pt idx="9">
                  <c:v>39.96</c:v>
                </c:pt>
                <c:pt idx="10">
                  <c:v>40.090000000000003</c:v>
                </c:pt>
                <c:pt idx="11">
                  <c:v>40.42</c:v>
                </c:pt>
                <c:pt idx="12">
                  <c:v>40.659999999999997</c:v>
                </c:pt>
                <c:pt idx="13">
                  <c:v>40.130000000000003</c:v>
                </c:pt>
                <c:pt idx="14">
                  <c:v>40.15</c:v>
                </c:pt>
                <c:pt idx="15">
                  <c:v>40.04</c:v>
                </c:pt>
                <c:pt idx="16">
                  <c:v>40.049999999999997</c:v>
                </c:pt>
                <c:pt idx="17">
                  <c:v>40.630000000000003</c:v>
                </c:pt>
                <c:pt idx="18">
                  <c:v>40.200000000000003</c:v>
                </c:pt>
                <c:pt idx="19">
                  <c:v>41.36</c:v>
                </c:pt>
                <c:pt idx="20">
                  <c:v>40.17</c:v>
                </c:pt>
                <c:pt idx="21">
                  <c:v>40.51</c:v>
                </c:pt>
                <c:pt idx="22">
                  <c:v>40.14</c:v>
                </c:pt>
                <c:pt idx="23">
                  <c:v>40.159999999999997</c:v>
                </c:pt>
                <c:pt idx="24">
                  <c:v>40.299999999999997</c:v>
                </c:pt>
                <c:pt idx="25">
                  <c:v>40.119999999999997</c:v>
                </c:pt>
                <c:pt idx="26">
                  <c:v>40</c:v>
                </c:pt>
                <c:pt idx="27">
                  <c:v>40.229999999999997</c:v>
                </c:pt>
                <c:pt idx="28">
                  <c:v>40.24</c:v>
                </c:pt>
                <c:pt idx="29">
                  <c:v>40.1</c:v>
                </c:pt>
                <c:pt idx="30">
                  <c:v>40.630000000000003</c:v>
                </c:pt>
                <c:pt idx="31">
                  <c:v>40.26</c:v>
                </c:pt>
                <c:pt idx="32">
                  <c:v>40.119999999999997</c:v>
                </c:pt>
                <c:pt idx="33">
                  <c:v>40.15</c:v>
                </c:pt>
                <c:pt idx="34">
                  <c:v>40.86</c:v>
                </c:pt>
                <c:pt idx="35">
                  <c:v>40.42</c:v>
                </c:pt>
                <c:pt idx="36">
                  <c:v>40.479999999999997</c:v>
                </c:pt>
                <c:pt idx="37">
                  <c:v>40.28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Fury!$D$18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Fury!$D$19:$D$83</c:f>
              <c:numCache>
                <c:formatCode>0.00</c:formatCode>
                <c:ptCount val="65"/>
                <c:pt idx="0">
                  <c:v>42.86</c:v>
                </c:pt>
                <c:pt idx="1">
                  <c:v>40.729999999999997</c:v>
                </c:pt>
                <c:pt idx="2">
                  <c:v>40.86</c:v>
                </c:pt>
                <c:pt idx="3">
                  <c:v>40.68</c:v>
                </c:pt>
                <c:pt idx="4">
                  <c:v>41.05</c:v>
                </c:pt>
                <c:pt idx="5">
                  <c:v>41.63</c:v>
                </c:pt>
                <c:pt idx="6">
                  <c:v>40.85</c:v>
                </c:pt>
                <c:pt idx="7">
                  <c:v>40.72</c:v>
                </c:pt>
                <c:pt idx="8">
                  <c:v>41.02</c:v>
                </c:pt>
                <c:pt idx="9">
                  <c:v>40.619999999999997</c:v>
                </c:pt>
                <c:pt idx="10">
                  <c:v>40.56</c:v>
                </c:pt>
                <c:pt idx="11">
                  <c:v>40.590000000000003</c:v>
                </c:pt>
                <c:pt idx="12">
                  <c:v>40.36</c:v>
                </c:pt>
                <c:pt idx="13">
                  <c:v>40.92</c:v>
                </c:pt>
                <c:pt idx="14">
                  <c:v>40.549999999999997</c:v>
                </c:pt>
                <c:pt idx="15">
                  <c:v>40.590000000000003</c:v>
                </c:pt>
                <c:pt idx="16">
                  <c:v>41.16</c:v>
                </c:pt>
                <c:pt idx="17">
                  <c:v>40.700000000000003</c:v>
                </c:pt>
                <c:pt idx="18">
                  <c:v>40.68</c:v>
                </c:pt>
                <c:pt idx="19">
                  <c:v>40.96</c:v>
                </c:pt>
                <c:pt idx="20">
                  <c:v>40.68</c:v>
                </c:pt>
                <c:pt idx="21">
                  <c:v>40.72</c:v>
                </c:pt>
                <c:pt idx="22">
                  <c:v>40.590000000000003</c:v>
                </c:pt>
                <c:pt idx="23">
                  <c:v>40.85</c:v>
                </c:pt>
                <c:pt idx="24">
                  <c:v>40.619999999999997</c:v>
                </c:pt>
                <c:pt idx="25">
                  <c:v>40.869999999999997</c:v>
                </c:pt>
                <c:pt idx="26">
                  <c:v>40.590000000000003</c:v>
                </c:pt>
                <c:pt idx="27">
                  <c:v>40.72</c:v>
                </c:pt>
                <c:pt idx="28">
                  <c:v>40.869999999999997</c:v>
                </c:pt>
                <c:pt idx="29">
                  <c:v>40.770000000000003</c:v>
                </c:pt>
                <c:pt idx="30">
                  <c:v>40.97</c:v>
                </c:pt>
                <c:pt idx="31">
                  <c:v>40.770000000000003</c:v>
                </c:pt>
                <c:pt idx="32">
                  <c:v>40.83</c:v>
                </c:pt>
                <c:pt idx="33">
                  <c:v>40.950000000000003</c:v>
                </c:pt>
                <c:pt idx="34">
                  <c:v>41.24</c:v>
                </c:pt>
                <c:pt idx="35">
                  <c:v>40.869999999999997</c:v>
                </c:pt>
                <c:pt idx="36">
                  <c:v>40.98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Fury!$E$18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Fury!$E$19:$E$83</c:f>
              <c:numCache>
                <c:formatCode>0.00</c:formatCode>
                <c:ptCount val="65"/>
                <c:pt idx="0">
                  <c:v>41.74</c:v>
                </c:pt>
                <c:pt idx="1">
                  <c:v>40.82</c:v>
                </c:pt>
                <c:pt idx="2">
                  <c:v>40.520000000000003</c:v>
                </c:pt>
                <c:pt idx="3">
                  <c:v>40.54</c:v>
                </c:pt>
                <c:pt idx="4">
                  <c:v>40.49</c:v>
                </c:pt>
                <c:pt idx="5">
                  <c:v>40.56</c:v>
                </c:pt>
                <c:pt idx="6">
                  <c:v>40.53</c:v>
                </c:pt>
                <c:pt idx="7">
                  <c:v>40.25</c:v>
                </c:pt>
                <c:pt idx="8">
                  <c:v>40.369999999999997</c:v>
                </c:pt>
                <c:pt idx="9">
                  <c:v>40.53</c:v>
                </c:pt>
                <c:pt idx="10">
                  <c:v>40.56</c:v>
                </c:pt>
                <c:pt idx="11">
                  <c:v>40.35</c:v>
                </c:pt>
                <c:pt idx="12">
                  <c:v>40.14</c:v>
                </c:pt>
                <c:pt idx="13">
                  <c:v>40.94</c:v>
                </c:pt>
                <c:pt idx="14">
                  <c:v>40.9</c:v>
                </c:pt>
                <c:pt idx="15">
                  <c:v>40.49</c:v>
                </c:pt>
                <c:pt idx="16">
                  <c:v>40.17</c:v>
                </c:pt>
                <c:pt idx="17">
                  <c:v>40.42</c:v>
                </c:pt>
                <c:pt idx="18">
                  <c:v>40.26</c:v>
                </c:pt>
                <c:pt idx="19">
                  <c:v>40.31</c:v>
                </c:pt>
                <c:pt idx="20">
                  <c:v>40.659999999999997</c:v>
                </c:pt>
                <c:pt idx="21">
                  <c:v>40.31</c:v>
                </c:pt>
                <c:pt idx="22">
                  <c:v>40.29</c:v>
                </c:pt>
                <c:pt idx="23">
                  <c:v>40.520000000000003</c:v>
                </c:pt>
                <c:pt idx="24">
                  <c:v>40.1</c:v>
                </c:pt>
                <c:pt idx="25">
                  <c:v>40.630000000000003</c:v>
                </c:pt>
                <c:pt idx="26">
                  <c:v>40.159999999999997</c:v>
                </c:pt>
                <c:pt idx="27">
                  <c:v>40.35</c:v>
                </c:pt>
                <c:pt idx="28">
                  <c:v>40.270000000000003</c:v>
                </c:pt>
                <c:pt idx="29">
                  <c:v>40.25</c:v>
                </c:pt>
                <c:pt idx="30">
                  <c:v>40.65</c:v>
                </c:pt>
                <c:pt idx="31">
                  <c:v>40.26</c:v>
                </c:pt>
                <c:pt idx="32">
                  <c:v>40.19</c:v>
                </c:pt>
                <c:pt idx="33">
                  <c:v>40.24</c:v>
                </c:pt>
                <c:pt idx="34">
                  <c:v>40.57</c:v>
                </c:pt>
                <c:pt idx="35">
                  <c:v>40.1</c:v>
                </c:pt>
                <c:pt idx="36">
                  <c:v>40.42</c:v>
                </c:pt>
                <c:pt idx="37">
                  <c:v>40.200000000000003</c:v>
                </c:pt>
                <c:pt idx="38">
                  <c:v>40.51</c:v>
                </c:pt>
                <c:pt idx="39">
                  <c:v>40.630000000000003</c:v>
                </c:pt>
                <c:pt idx="40">
                  <c:v>40.67</c:v>
                </c:pt>
                <c:pt idx="41">
                  <c:v>40.61</c:v>
                </c:pt>
                <c:pt idx="42">
                  <c:v>40.58</c:v>
                </c:pt>
                <c:pt idx="43">
                  <c:v>40.35</c:v>
                </c:pt>
                <c:pt idx="44">
                  <c:v>40.549999999999997</c:v>
                </c:pt>
                <c:pt idx="45">
                  <c:v>40.32</c:v>
                </c:pt>
                <c:pt idx="46">
                  <c:v>40.49</c:v>
                </c:pt>
                <c:pt idx="47">
                  <c:v>40.72</c:v>
                </c:pt>
                <c:pt idx="48">
                  <c:v>40.36</c:v>
                </c:pt>
                <c:pt idx="49">
                  <c:v>40.58</c:v>
                </c:pt>
                <c:pt idx="50">
                  <c:v>40.479999999999997</c:v>
                </c:pt>
                <c:pt idx="51">
                  <c:v>40.33</c:v>
                </c:pt>
                <c:pt idx="52">
                  <c:v>41.37</c:v>
                </c:pt>
                <c:pt idx="53">
                  <c:v>40.909999999999997</c:v>
                </c:pt>
                <c:pt idx="54">
                  <c:v>40.54</c:v>
                </c:pt>
                <c:pt idx="55">
                  <c:v>40.659999999999997</c:v>
                </c:pt>
                <c:pt idx="56">
                  <c:v>40.409999999999997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Fury!$F$18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Fury!$F$19:$F$83</c:f>
              <c:numCache>
                <c:formatCode>0.00</c:formatCode>
                <c:ptCount val="65"/>
                <c:pt idx="0">
                  <c:v>41.48</c:v>
                </c:pt>
                <c:pt idx="1">
                  <c:v>40.380000000000003</c:v>
                </c:pt>
                <c:pt idx="2">
                  <c:v>40.43</c:v>
                </c:pt>
                <c:pt idx="3">
                  <c:v>40.25</c:v>
                </c:pt>
                <c:pt idx="4">
                  <c:v>40.79</c:v>
                </c:pt>
                <c:pt idx="5">
                  <c:v>40.06</c:v>
                </c:pt>
                <c:pt idx="6">
                  <c:v>40.07</c:v>
                </c:pt>
                <c:pt idx="7">
                  <c:v>39.909999999999997</c:v>
                </c:pt>
                <c:pt idx="8">
                  <c:v>39.9</c:v>
                </c:pt>
                <c:pt idx="9">
                  <c:v>40.159999999999997</c:v>
                </c:pt>
                <c:pt idx="10">
                  <c:v>40.07</c:v>
                </c:pt>
                <c:pt idx="11">
                  <c:v>39.950000000000003</c:v>
                </c:pt>
                <c:pt idx="12">
                  <c:v>40.549999999999997</c:v>
                </c:pt>
                <c:pt idx="13">
                  <c:v>40.119999999999997</c:v>
                </c:pt>
                <c:pt idx="14">
                  <c:v>39.869999999999997</c:v>
                </c:pt>
                <c:pt idx="15">
                  <c:v>40.18</c:v>
                </c:pt>
                <c:pt idx="16">
                  <c:v>40.24</c:v>
                </c:pt>
                <c:pt idx="17">
                  <c:v>40.33</c:v>
                </c:pt>
                <c:pt idx="18">
                  <c:v>40.130000000000003</c:v>
                </c:pt>
                <c:pt idx="19">
                  <c:v>40.06</c:v>
                </c:pt>
                <c:pt idx="20">
                  <c:v>39.950000000000003</c:v>
                </c:pt>
                <c:pt idx="21">
                  <c:v>40.15</c:v>
                </c:pt>
                <c:pt idx="22">
                  <c:v>40.130000000000003</c:v>
                </c:pt>
                <c:pt idx="23">
                  <c:v>40.409999999999997</c:v>
                </c:pt>
                <c:pt idx="24">
                  <c:v>40.21</c:v>
                </c:pt>
                <c:pt idx="25">
                  <c:v>40.340000000000003</c:v>
                </c:pt>
                <c:pt idx="26">
                  <c:v>40.71</c:v>
                </c:pt>
                <c:pt idx="27">
                  <c:v>40.159999999999997</c:v>
                </c:pt>
                <c:pt idx="28">
                  <c:v>40.090000000000003</c:v>
                </c:pt>
                <c:pt idx="29">
                  <c:v>39.950000000000003</c:v>
                </c:pt>
                <c:pt idx="30">
                  <c:v>39.83</c:v>
                </c:pt>
                <c:pt idx="31">
                  <c:v>39.85</c:v>
                </c:pt>
                <c:pt idx="32">
                  <c:v>39.69</c:v>
                </c:pt>
                <c:pt idx="33">
                  <c:v>40.21</c:v>
                </c:pt>
                <c:pt idx="34">
                  <c:v>41.14</c:v>
                </c:pt>
                <c:pt idx="35">
                  <c:v>41.01</c:v>
                </c:pt>
                <c:pt idx="36">
                  <c:v>39.869999999999997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568512"/>
        <c:axId val="37570048"/>
      </c:lineChart>
      <c:catAx>
        <c:axId val="37568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7570048"/>
        <c:crosses val="autoZero"/>
        <c:auto val="1"/>
        <c:lblAlgn val="ctr"/>
        <c:lblOffset val="100"/>
        <c:noMultiLvlLbl val="0"/>
      </c:catAx>
      <c:valAx>
        <c:axId val="37570048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75685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Mesnyki!$C$18</c:f>
              <c:strCache>
                <c:ptCount val="1"/>
                <c:pt idx="0">
                  <c:v>Полупан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Mesnyki!$C$19:$C$78</c:f>
              <c:numCache>
                <c:formatCode>0.00</c:formatCode>
                <c:ptCount val="60"/>
                <c:pt idx="0">
                  <c:v>43.26</c:v>
                </c:pt>
                <c:pt idx="1">
                  <c:v>40.54</c:v>
                </c:pt>
                <c:pt idx="2">
                  <c:v>40.729999999999997</c:v>
                </c:pt>
                <c:pt idx="3">
                  <c:v>40.44</c:v>
                </c:pt>
                <c:pt idx="4">
                  <c:v>40.700000000000003</c:v>
                </c:pt>
                <c:pt idx="5">
                  <c:v>40.5</c:v>
                </c:pt>
                <c:pt idx="6">
                  <c:v>40.450000000000003</c:v>
                </c:pt>
                <c:pt idx="7">
                  <c:v>40.450000000000003</c:v>
                </c:pt>
                <c:pt idx="8">
                  <c:v>40.590000000000003</c:v>
                </c:pt>
                <c:pt idx="9">
                  <c:v>42.58</c:v>
                </c:pt>
                <c:pt idx="10">
                  <c:v>41.02</c:v>
                </c:pt>
                <c:pt idx="11">
                  <c:v>40.770000000000003</c:v>
                </c:pt>
                <c:pt idx="12">
                  <c:v>40.729999999999997</c:v>
                </c:pt>
                <c:pt idx="13">
                  <c:v>40.83</c:v>
                </c:pt>
                <c:pt idx="14">
                  <c:v>40.67</c:v>
                </c:pt>
                <c:pt idx="15">
                  <c:v>40.99</c:v>
                </c:pt>
                <c:pt idx="16">
                  <c:v>40.96</c:v>
                </c:pt>
                <c:pt idx="17">
                  <c:v>40.67</c:v>
                </c:pt>
                <c:pt idx="18">
                  <c:v>40.69</c:v>
                </c:pt>
                <c:pt idx="19">
                  <c:v>40.56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Mesnyki!$D$18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Mesnyki!$D$19:$D$78</c:f>
              <c:numCache>
                <c:formatCode>0.00</c:formatCode>
                <c:ptCount val="60"/>
                <c:pt idx="0">
                  <c:v>41.18</c:v>
                </c:pt>
                <c:pt idx="1">
                  <c:v>40.200000000000003</c:v>
                </c:pt>
                <c:pt idx="2">
                  <c:v>40.15</c:v>
                </c:pt>
                <c:pt idx="3">
                  <c:v>40.020000000000003</c:v>
                </c:pt>
                <c:pt idx="4">
                  <c:v>39.979999999999997</c:v>
                </c:pt>
                <c:pt idx="5">
                  <c:v>40.229999999999997</c:v>
                </c:pt>
                <c:pt idx="6">
                  <c:v>40.200000000000003</c:v>
                </c:pt>
                <c:pt idx="7">
                  <c:v>39.82</c:v>
                </c:pt>
                <c:pt idx="8">
                  <c:v>39.97</c:v>
                </c:pt>
                <c:pt idx="9">
                  <c:v>39.909999999999997</c:v>
                </c:pt>
                <c:pt idx="10">
                  <c:v>39.83</c:v>
                </c:pt>
                <c:pt idx="11">
                  <c:v>40.04</c:v>
                </c:pt>
                <c:pt idx="12">
                  <c:v>40.880000000000003</c:v>
                </c:pt>
                <c:pt idx="13">
                  <c:v>40.33</c:v>
                </c:pt>
                <c:pt idx="14">
                  <c:v>39.94</c:v>
                </c:pt>
                <c:pt idx="15">
                  <c:v>39.9</c:v>
                </c:pt>
                <c:pt idx="16">
                  <c:v>40.21</c:v>
                </c:pt>
                <c:pt idx="17">
                  <c:v>39.85</c:v>
                </c:pt>
                <c:pt idx="18">
                  <c:v>40.44</c:v>
                </c:pt>
                <c:pt idx="19">
                  <c:v>39.96</c:v>
                </c:pt>
                <c:pt idx="20">
                  <c:v>39.89</c:v>
                </c:pt>
                <c:pt idx="21">
                  <c:v>39.9</c:v>
                </c:pt>
                <c:pt idx="22">
                  <c:v>39.93</c:v>
                </c:pt>
                <c:pt idx="23">
                  <c:v>40.130000000000003</c:v>
                </c:pt>
                <c:pt idx="24">
                  <c:v>40.06</c:v>
                </c:pt>
                <c:pt idx="25">
                  <c:v>39.92</c:v>
                </c:pt>
                <c:pt idx="26">
                  <c:v>40.24</c:v>
                </c:pt>
                <c:pt idx="27">
                  <c:v>40.44</c:v>
                </c:pt>
                <c:pt idx="28">
                  <c:v>39.97</c:v>
                </c:pt>
                <c:pt idx="29">
                  <c:v>39.94</c:v>
                </c:pt>
                <c:pt idx="30">
                  <c:v>39.979999999999997</c:v>
                </c:pt>
                <c:pt idx="31">
                  <c:v>39.78</c:v>
                </c:pt>
                <c:pt idx="32">
                  <c:v>40.43</c:v>
                </c:pt>
                <c:pt idx="33">
                  <c:v>40.07</c:v>
                </c:pt>
                <c:pt idx="34">
                  <c:v>39.97</c:v>
                </c:pt>
                <c:pt idx="35">
                  <c:v>40.15</c:v>
                </c:pt>
                <c:pt idx="36">
                  <c:v>39.950000000000003</c:v>
                </c:pt>
                <c:pt idx="37">
                  <c:v>39.92</c:v>
                </c:pt>
                <c:pt idx="38">
                  <c:v>39.82</c:v>
                </c:pt>
                <c:pt idx="39">
                  <c:v>40.020000000000003</c:v>
                </c:pt>
                <c:pt idx="40">
                  <c:v>39.96</c:v>
                </c:pt>
                <c:pt idx="41">
                  <c:v>40.340000000000003</c:v>
                </c:pt>
                <c:pt idx="42">
                  <c:v>40.36</c:v>
                </c:pt>
                <c:pt idx="43">
                  <c:v>40.25</c:v>
                </c:pt>
                <c:pt idx="44">
                  <c:v>40.64</c:v>
                </c:pt>
                <c:pt idx="45">
                  <c:v>40.340000000000003</c:v>
                </c:pt>
                <c:pt idx="46">
                  <c:v>40.32</c:v>
                </c:pt>
                <c:pt idx="47">
                  <c:v>40.21</c:v>
                </c:pt>
                <c:pt idx="48">
                  <c:v>40.1</c:v>
                </c:pt>
                <c:pt idx="49">
                  <c:v>40.200000000000003</c:v>
                </c:pt>
                <c:pt idx="50">
                  <c:v>40.18</c:v>
                </c:pt>
                <c:pt idx="51">
                  <c:v>40.08</c:v>
                </c:pt>
                <c:pt idx="52">
                  <c:v>40.39</c:v>
                </c:pt>
                <c:pt idx="53">
                  <c:v>40.090000000000003</c:v>
                </c:pt>
                <c:pt idx="54">
                  <c:v>40.04</c:v>
                </c:pt>
                <c:pt idx="55">
                  <c:v>40.26</c:v>
                </c:pt>
                <c:pt idx="56">
                  <c:v>40.17</c:v>
                </c:pt>
                <c:pt idx="57">
                  <c:v>40.14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Mesnyki!$E$18</c:f>
              <c:strCache>
                <c:ptCount val="1"/>
                <c:pt idx="0">
                  <c:v>Полупан Владимир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Mesnyki!$E$19:$E$78</c:f>
              <c:numCache>
                <c:formatCode>0.00</c:formatCode>
                <c:ptCount val="60"/>
                <c:pt idx="0">
                  <c:v>41.84</c:v>
                </c:pt>
                <c:pt idx="1">
                  <c:v>40.71</c:v>
                </c:pt>
                <c:pt idx="2">
                  <c:v>40.520000000000003</c:v>
                </c:pt>
                <c:pt idx="3">
                  <c:v>40.729999999999997</c:v>
                </c:pt>
                <c:pt idx="4">
                  <c:v>40.76</c:v>
                </c:pt>
                <c:pt idx="5">
                  <c:v>41.09</c:v>
                </c:pt>
                <c:pt idx="6">
                  <c:v>40.6</c:v>
                </c:pt>
                <c:pt idx="7">
                  <c:v>40.69</c:v>
                </c:pt>
                <c:pt idx="8">
                  <c:v>40.71</c:v>
                </c:pt>
                <c:pt idx="9">
                  <c:v>40.65</c:v>
                </c:pt>
                <c:pt idx="10">
                  <c:v>40.69</c:v>
                </c:pt>
                <c:pt idx="11">
                  <c:v>40.67</c:v>
                </c:pt>
                <c:pt idx="12">
                  <c:v>40.51</c:v>
                </c:pt>
                <c:pt idx="13">
                  <c:v>40.616</c:v>
                </c:pt>
                <c:pt idx="14">
                  <c:v>40.630000000000003</c:v>
                </c:pt>
                <c:pt idx="15">
                  <c:v>40.6</c:v>
                </c:pt>
                <c:pt idx="16">
                  <c:v>40.659999999999997</c:v>
                </c:pt>
                <c:pt idx="17">
                  <c:v>40.4</c:v>
                </c:pt>
                <c:pt idx="18">
                  <c:v>40.61</c:v>
                </c:pt>
                <c:pt idx="19">
                  <c:v>40.61</c:v>
                </c:pt>
                <c:pt idx="20">
                  <c:v>41.5</c:v>
                </c:pt>
                <c:pt idx="21">
                  <c:v>40.56</c:v>
                </c:pt>
                <c:pt idx="22">
                  <c:v>40.47</c:v>
                </c:pt>
                <c:pt idx="23">
                  <c:v>40.56</c:v>
                </c:pt>
                <c:pt idx="24">
                  <c:v>40.46</c:v>
                </c:pt>
                <c:pt idx="25">
                  <c:v>41.03</c:v>
                </c:pt>
                <c:pt idx="26">
                  <c:v>41.29</c:v>
                </c:pt>
                <c:pt idx="27">
                  <c:v>40.479999999999997</c:v>
                </c:pt>
                <c:pt idx="28">
                  <c:v>40.450000000000003</c:v>
                </c:pt>
                <c:pt idx="29">
                  <c:v>40.58</c:v>
                </c:pt>
                <c:pt idx="30">
                  <c:v>40.369999999999997</c:v>
                </c:pt>
                <c:pt idx="31">
                  <c:v>40.33</c:v>
                </c:pt>
                <c:pt idx="32">
                  <c:v>40.46</c:v>
                </c:pt>
                <c:pt idx="33">
                  <c:v>40.54</c:v>
                </c:pt>
                <c:pt idx="34">
                  <c:v>40.44</c:v>
                </c:pt>
                <c:pt idx="35">
                  <c:v>40.590000000000003</c:v>
                </c:pt>
                <c:pt idx="36">
                  <c:v>40.61</c:v>
                </c:pt>
                <c:pt idx="37">
                  <c:v>40.770000000000003</c:v>
                </c:pt>
                <c:pt idx="38">
                  <c:v>40.39</c:v>
                </c:pt>
                <c:pt idx="39">
                  <c:v>40.39</c:v>
                </c:pt>
                <c:pt idx="40">
                  <c:v>40.44</c:v>
                </c:pt>
                <c:pt idx="41">
                  <c:v>40.53</c:v>
                </c:pt>
                <c:pt idx="42">
                  <c:v>40.619999999999997</c:v>
                </c:pt>
                <c:pt idx="43">
                  <c:v>40.799999999999997</c:v>
                </c:pt>
                <c:pt idx="44">
                  <c:v>40.43</c:v>
                </c:pt>
                <c:pt idx="45">
                  <c:v>40.6</c:v>
                </c:pt>
                <c:pt idx="46">
                  <c:v>40.47</c:v>
                </c:pt>
                <c:pt idx="47">
                  <c:v>40.6</c:v>
                </c:pt>
                <c:pt idx="48">
                  <c:v>40.46</c:v>
                </c:pt>
                <c:pt idx="49">
                  <c:v>40.44</c:v>
                </c:pt>
                <c:pt idx="50">
                  <c:v>40.57</c:v>
                </c:pt>
                <c:pt idx="51">
                  <c:v>40.61</c:v>
                </c:pt>
                <c:pt idx="52">
                  <c:v>40.92</c:v>
                </c:pt>
                <c:pt idx="53">
                  <c:v>40.700000000000003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Mesnyki!$F$18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Mesnyki!$B$19:$B$78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Mesnyki!$F$19:$F$78</c:f>
              <c:numCache>
                <c:formatCode>0.00</c:formatCode>
                <c:ptCount val="60"/>
                <c:pt idx="0">
                  <c:v>41.73</c:v>
                </c:pt>
                <c:pt idx="1">
                  <c:v>40.340000000000003</c:v>
                </c:pt>
                <c:pt idx="2">
                  <c:v>40.31</c:v>
                </c:pt>
                <c:pt idx="3">
                  <c:v>40.11</c:v>
                </c:pt>
                <c:pt idx="4">
                  <c:v>40.42</c:v>
                </c:pt>
                <c:pt idx="5">
                  <c:v>40.090000000000003</c:v>
                </c:pt>
                <c:pt idx="6">
                  <c:v>40.119999999999997</c:v>
                </c:pt>
                <c:pt idx="7">
                  <c:v>40.090000000000003</c:v>
                </c:pt>
                <c:pt idx="8">
                  <c:v>40.020000000000003</c:v>
                </c:pt>
                <c:pt idx="9">
                  <c:v>40.11</c:v>
                </c:pt>
                <c:pt idx="10">
                  <c:v>40.03</c:v>
                </c:pt>
                <c:pt idx="11">
                  <c:v>39.93</c:v>
                </c:pt>
                <c:pt idx="12">
                  <c:v>40.06</c:v>
                </c:pt>
                <c:pt idx="13">
                  <c:v>40.43</c:v>
                </c:pt>
                <c:pt idx="14">
                  <c:v>40.659999999999997</c:v>
                </c:pt>
                <c:pt idx="15">
                  <c:v>40.68</c:v>
                </c:pt>
                <c:pt idx="16">
                  <c:v>40.450000000000003</c:v>
                </c:pt>
                <c:pt idx="17">
                  <c:v>42.24</c:v>
                </c:pt>
                <c:pt idx="18">
                  <c:v>41.06</c:v>
                </c:pt>
                <c:pt idx="19">
                  <c:v>40.299999999999997</c:v>
                </c:pt>
                <c:pt idx="20">
                  <c:v>40.840000000000003</c:v>
                </c:pt>
                <c:pt idx="21">
                  <c:v>40.54</c:v>
                </c:pt>
                <c:pt idx="22">
                  <c:v>43.07</c:v>
                </c:pt>
                <c:pt idx="23">
                  <c:v>42.8</c:v>
                </c:pt>
                <c:pt idx="24">
                  <c:v>40.1</c:v>
                </c:pt>
                <c:pt idx="25">
                  <c:v>40.44</c:v>
                </c:pt>
                <c:pt idx="26">
                  <c:v>39.96</c:v>
                </c:pt>
                <c:pt idx="27">
                  <c:v>39.96</c:v>
                </c:pt>
                <c:pt idx="28">
                  <c:v>39.979999999999997</c:v>
                </c:pt>
                <c:pt idx="29">
                  <c:v>40.049999999999997</c:v>
                </c:pt>
                <c:pt idx="30">
                  <c:v>40.06</c:v>
                </c:pt>
                <c:pt idx="31">
                  <c:v>39.869999999999997</c:v>
                </c:pt>
                <c:pt idx="32">
                  <c:v>39.83</c:v>
                </c:pt>
                <c:pt idx="33">
                  <c:v>40.21</c:v>
                </c:pt>
                <c:pt idx="34">
                  <c:v>41.14</c:v>
                </c:pt>
                <c:pt idx="35">
                  <c:v>41.01</c:v>
                </c:pt>
                <c:pt idx="36">
                  <c:v>39.869999999999997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37824"/>
        <c:axId val="37439360"/>
      </c:lineChart>
      <c:catAx>
        <c:axId val="3743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7439360"/>
        <c:crosses val="autoZero"/>
        <c:auto val="1"/>
        <c:lblAlgn val="ctr"/>
        <c:lblOffset val="100"/>
        <c:noMultiLvlLbl val="0"/>
      </c:catAx>
      <c:valAx>
        <c:axId val="37439360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74378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RocknRolla!$C$18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RocknRolla!$C$19:$C$83</c:f>
              <c:numCache>
                <c:formatCode>0.00</c:formatCode>
                <c:ptCount val="65"/>
                <c:pt idx="0">
                  <c:v>41.65</c:v>
                </c:pt>
                <c:pt idx="1">
                  <c:v>40.130000000000003</c:v>
                </c:pt>
                <c:pt idx="2">
                  <c:v>40.19</c:v>
                </c:pt>
                <c:pt idx="3">
                  <c:v>42.4</c:v>
                </c:pt>
                <c:pt idx="4">
                  <c:v>40.14</c:v>
                </c:pt>
                <c:pt idx="5">
                  <c:v>40.299999999999997</c:v>
                </c:pt>
                <c:pt idx="6">
                  <c:v>40.15</c:v>
                </c:pt>
                <c:pt idx="7">
                  <c:v>41.64</c:v>
                </c:pt>
                <c:pt idx="8">
                  <c:v>39.99</c:v>
                </c:pt>
                <c:pt idx="9">
                  <c:v>40.14</c:v>
                </c:pt>
                <c:pt idx="10">
                  <c:v>40.42</c:v>
                </c:pt>
                <c:pt idx="11">
                  <c:v>40.14</c:v>
                </c:pt>
                <c:pt idx="12">
                  <c:v>40.64</c:v>
                </c:pt>
                <c:pt idx="13">
                  <c:v>40.5</c:v>
                </c:pt>
                <c:pt idx="14">
                  <c:v>40.33</c:v>
                </c:pt>
                <c:pt idx="15">
                  <c:v>40.25</c:v>
                </c:pt>
                <c:pt idx="16">
                  <c:v>40.22</c:v>
                </c:pt>
                <c:pt idx="17">
                  <c:v>40.15</c:v>
                </c:pt>
                <c:pt idx="18">
                  <c:v>40.07</c:v>
                </c:pt>
                <c:pt idx="19">
                  <c:v>40.380000000000003</c:v>
                </c:pt>
                <c:pt idx="20">
                  <c:v>40.22</c:v>
                </c:pt>
                <c:pt idx="21">
                  <c:v>40.369999999999997</c:v>
                </c:pt>
                <c:pt idx="22">
                  <c:v>40.229999999999997</c:v>
                </c:pt>
                <c:pt idx="23">
                  <c:v>40.229999999999997</c:v>
                </c:pt>
                <c:pt idx="24">
                  <c:v>40.29</c:v>
                </c:pt>
                <c:pt idx="25">
                  <c:v>40.369999999999997</c:v>
                </c:pt>
                <c:pt idx="26">
                  <c:v>40.090000000000003</c:v>
                </c:pt>
                <c:pt idx="27">
                  <c:v>40.53</c:v>
                </c:pt>
                <c:pt idx="28">
                  <c:v>40.25</c:v>
                </c:pt>
                <c:pt idx="29">
                  <c:v>40.33</c:v>
                </c:pt>
                <c:pt idx="30">
                  <c:v>40.200000000000003</c:v>
                </c:pt>
                <c:pt idx="31">
                  <c:v>40.04</c:v>
                </c:pt>
                <c:pt idx="32">
                  <c:v>40.270000000000003</c:v>
                </c:pt>
                <c:pt idx="33">
                  <c:v>40.29</c:v>
                </c:pt>
                <c:pt idx="34">
                  <c:v>41.36</c:v>
                </c:pt>
                <c:pt idx="35">
                  <c:v>40.44</c:v>
                </c:pt>
                <c:pt idx="36">
                  <c:v>40.42</c:v>
                </c:pt>
                <c:pt idx="37">
                  <c:v>40.4</c:v>
                </c:pt>
                <c:pt idx="38">
                  <c:v>40.229999999999997</c:v>
                </c:pt>
                <c:pt idx="39">
                  <c:v>40.549999999999997</c:v>
                </c:pt>
                <c:pt idx="40">
                  <c:v>40.340000000000003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RocknRolla!$D$18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RocknRolla!$D$19:$D$83</c:f>
              <c:numCache>
                <c:formatCode>0.00</c:formatCode>
                <c:ptCount val="65"/>
                <c:pt idx="0">
                  <c:v>41.63</c:v>
                </c:pt>
                <c:pt idx="1">
                  <c:v>40.53</c:v>
                </c:pt>
                <c:pt idx="2">
                  <c:v>40.549999999999997</c:v>
                </c:pt>
                <c:pt idx="3">
                  <c:v>40.5</c:v>
                </c:pt>
                <c:pt idx="4">
                  <c:v>40.380000000000003</c:v>
                </c:pt>
                <c:pt idx="5">
                  <c:v>40.42</c:v>
                </c:pt>
                <c:pt idx="6">
                  <c:v>40.380000000000003</c:v>
                </c:pt>
                <c:pt idx="7">
                  <c:v>40.14</c:v>
                </c:pt>
                <c:pt idx="8">
                  <c:v>40.26</c:v>
                </c:pt>
                <c:pt idx="9">
                  <c:v>40.14</c:v>
                </c:pt>
                <c:pt idx="10">
                  <c:v>40.25</c:v>
                </c:pt>
                <c:pt idx="11">
                  <c:v>41.48</c:v>
                </c:pt>
                <c:pt idx="12">
                  <c:v>40.369999999999997</c:v>
                </c:pt>
                <c:pt idx="13">
                  <c:v>40.380000000000003</c:v>
                </c:pt>
                <c:pt idx="14">
                  <c:v>40.42</c:v>
                </c:pt>
                <c:pt idx="15">
                  <c:v>40.29</c:v>
                </c:pt>
                <c:pt idx="16">
                  <c:v>40.11</c:v>
                </c:pt>
                <c:pt idx="17">
                  <c:v>40.31</c:v>
                </c:pt>
                <c:pt idx="18">
                  <c:v>40.28</c:v>
                </c:pt>
                <c:pt idx="19">
                  <c:v>40.31</c:v>
                </c:pt>
                <c:pt idx="20">
                  <c:v>40.17</c:v>
                </c:pt>
                <c:pt idx="21">
                  <c:v>40.590000000000003</c:v>
                </c:pt>
                <c:pt idx="22">
                  <c:v>40.35</c:v>
                </c:pt>
                <c:pt idx="23">
                  <c:v>40.380000000000003</c:v>
                </c:pt>
                <c:pt idx="24">
                  <c:v>40.11</c:v>
                </c:pt>
                <c:pt idx="25">
                  <c:v>40.39</c:v>
                </c:pt>
                <c:pt idx="26">
                  <c:v>40.5</c:v>
                </c:pt>
                <c:pt idx="27">
                  <c:v>40.5</c:v>
                </c:pt>
                <c:pt idx="28">
                  <c:v>40.49</c:v>
                </c:pt>
                <c:pt idx="29">
                  <c:v>40.380000000000003</c:v>
                </c:pt>
                <c:pt idx="30">
                  <c:v>40.270000000000003</c:v>
                </c:pt>
                <c:pt idx="31">
                  <c:v>40.39</c:v>
                </c:pt>
                <c:pt idx="32">
                  <c:v>40.36</c:v>
                </c:pt>
                <c:pt idx="33">
                  <c:v>40.18</c:v>
                </c:pt>
                <c:pt idx="34">
                  <c:v>40.21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RocknRolla!$E$18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RocknRolla!$E$19:$E$83</c:f>
              <c:numCache>
                <c:formatCode>0.00</c:formatCode>
                <c:ptCount val="65"/>
                <c:pt idx="0">
                  <c:v>41.99</c:v>
                </c:pt>
                <c:pt idx="1">
                  <c:v>40.409999999999997</c:v>
                </c:pt>
                <c:pt idx="2">
                  <c:v>40.24</c:v>
                </c:pt>
                <c:pt idx="3">
                  <c:v>40.65</c:v>
                </c:pt>
                <c:pt idx="4">
                  <c:v>40.380000000000003</c:v>
                </c:pt>
                <c:pt idx="5">
                  <c:v>40.32</c:v>
                </c:pt>
                <c:pt idx="6">
                  <c:v>40.46</c:v>
                </c:pt>
                <c:pt idx="7">
                  <c:v>40.340000000000003</c:v>
                </c:pt>
                <c:pt idx="8">
                  <c:v>40.549999999999997</c:v>
                </c:pt>
                <c:pt idx="9">
                  <c:v>40.46</c:v>
                </c:pt>
                <c:pt idx="10">
                  <c:v>40.21</c:v>
                </c:pt>
                <c:pt idx="11">
                  <c:v>40.32</c:v>
                </c:pt>
                <c:pt idx="12">
                  <c:v>40.299999999999997</c:v>
                </c:pt>
                <c:pt idx="13">
                  <c:v>40.39</c:v>
                </c:pt>
                <c:pt idx="14">
                  <c:v>40.479999999999997</c:v>
                </c:pt>
                <c:pt idx="15">
                  <c:v>40.51</c:v>
                </c:pt>
                <c:pt idx="16">
                  <c:v>40.590000000000003</c:v>
                </c:pt>
                <c:pt idx="17">
                  <c:v>40.340000000000003</c:v>
                </c:pt>
                <c:pt idx="18">
                  <c:v>40.24</c:v>
                </c:pt>
                <c:pt idx="19">
                  <c:v>40.6</c:v>
                </c:pt>
                <c:pt idx="20">
                  <c:v>40.340000000000003</c:v>
                </c:pt>
                <c:pt idx="21">
                  <c:v>40.64</c:v>
                </c:pt>
                <c:pt idx="22">
                  <c:v>40.28</c:v>
                </c:pt>
                <c:pt idx="23">
                  <c:v>40.299999999999997</c:v>
                </c:pt>
                <c:pt idx="24">
                  <c:v>40.39</c:v>
                </c:pt>
                <c:pt idx="25">
                  <c:v>40.369999999999997</c:v>
                </c:pt>
                <c:pt idx="26">
                  <c:v>40.65</c:v>
                </c:pt>
                <c:pt idx="27">
                  <c:v>41.01</c:v>
                </c:pt>
                <c:pt idx="28">
                  <c:v>40.840000000000003</c:v>
                </c:pt>
                <c:pt idx="29">
                  <c:v>40.409999999999997</c:v>
                </c:pt>
                <c:pt idx="30">
                  <c:v>40.64</c:v>
                </c:pt>
                <c:pt idx="31">
                  <c:v>40.47</c:v>
                </c:pt>
                <c:pt idx="32">
                  <c:v>40.6</c:v>
                </c:pt>
                <c:pt idx="33">
                  <c:v>40.619999999999997</c:v>
                </c:pt>
                <c:pt idx="34">
                  <c:v>40.409999999999997</c:v>
                </c:pt>
                <c:pt idx="35">
                  <c:v>40.369999999999997</c:v>
                </c:pt>
                <c:pt idx="36">
                  <c:v>40.76</c:v>
                </c:pt>
                <c:pt idx="37">
                  <c:v>40.76</c:v>
                </c:pt>
                <c:pt idx="38">
                  <c:v>40.67</c:v>
                </c:pt>
                <c:pt idx="39">
                  <c:v>40.56</c:v>
                </c:pt>
                <c:pt idx="40">
                  <c:v>40.4</c:v>
                </c:pt>
                <c:pt idx="41">
                  <c:v>40.54</c:v>
                </c:pt>
                <c:pt idx="42">
                  <c:v>40.4</c:v>
                </c:pt>
                <c:pt idx="43">
                  <c:v>40.36</c:v>
                </c:pt>
                <c:pt idx="44">
                  <c:v>40.46</c:v>
                </c:pt>
                <c:pt idx="45">
                  <c:v>40.43</c:v>
                </c:pt>
                <c:pt idx="46">
                  <c:v>40.58</c:v>
                </c:pt>
                <c:pt idx="47">
                  <c:v>40.47</c:v>
                </c:pt>
                <c:pt idx="48">
                  <c:v>40.42</c:v>
                </c:pt>
                <c:pt idx="49">
                  <c:v>40.51</c:v>
                </c:pt>
                <c:pt idx="50">
                  <c:v>40.590000000000003</c:v>
                </c:pt>
                <c:pt idx="51">
                  <c:v>40.549999999999997</c:v>
                </c:pt>
                <c:pt idx="52">
                  <c:v>40.94</c:v>
                </c:pt>
                <c:pt idx="53">
                  <c:v>40.57</c:v>
                </c:pt>
                <c:pt idx="54">
                  <c:v>40.44</c:v>
                </c:pt>
                <c:pt idx="55">
                  <c:v>40.64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RocknRolla!$F$18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RocknRolla!$F$19:$F$83</c:f>
              <c:numCache>
                <c:formatCode>0.00</c:formatCode>
                <c:ptCount val="65"/>
                <c:pt idx="0">
                  <c:v>41.5</c:v>
                </c:pt>
                <c:pt idx="1">
                  <c:v>40.51</c:v>
                </c:pt>
                <c:pt idx="2">
                  <c:v>40.46</c:v>
                </c:pt>
                <c:pt idx="3">
                  <c:v>40.31</c:v>
                </c:pt>
                <c:pt idx="4">
                  <c:v>40.630000000000003</c:v>
                </c:pt>
                <c:pt idx="5">
                  <c:v>40.299999999999997</c:v>
                </c:pt>
                <c:pt idx="6">
                  <c:v>40.43</c:v>
                </c:pt>
                <c:pt idx="7">
                  <c:v>40.39</c:v>
                </c:pt>
                <c:pt idx="8">
                  <c:v>40.43</c:v>
                </c:pt>
                <c:pt idx="9">
                  <c:v>40.19</c:v>
                </c:pt>
                <c:pt idx="10">
                  <c:v>40.51</c:v>
                </c:pt>
                <c:pt idx="11">
                  <c:v>40.270000000000003</c:v>
                </c:pt>
                <c:pt idx="12">
                  <c:v>40.299999999999997</c:v>
                </c:pt>
                <c:pt idx="13">
                  <c:v>40.58</c:v>
                </c:pt>
                <c:pt idx="14">
                  <c:v>40.659999999999997</c:v>
                </c:pt>
                <c:pt idx="15">
                  <c:v>41.3</c:v>
                </c:pt>
                <c:pt idx="16">
                  <c:v>40.64</c:v>
                </c:pt>
                <c:pt idx="17">
                  <c:v>41.38</c:v>
                </c:pt>
                <c:pt idx="18">
                  <c:v>41.1</c:v>
                </c:pt>
                <c:pt idx="19">
                  <c:v>40.31</c:v>
                </c:pt>
                <c:pt idx="20">
                  <c:v>40.79</c:v>
                </c:pt>
                <c:pt idx="21">
                  <c:v>40.32</c:v>
                </c:pt>
                <c:pt idx="22">
                  <c:v>43.77</c:v>
                </c:pt>
                <c:pt idx="23">
                  <c:v>41.31</c:v>
                </c:pt>
                <c:pt idx="24">
                  <c:v>40.659999999999997</c:v>
                </c:pt>
                <c:pt idx="25">
                  <c:v>43.09</c:v>
                </c:pt>
                <c:pt idx="26">
                  <c:v>42.55</c:v>
                </c:pt>
                <c:pt idx="27">
                  <c:v>41.8</c:v>
                </c:pt>
                <c:pt idx="28">
                  <c:v>40.9</c:v>
                </c:pt>
                <c:pt idx="29">
                  <c:v>40.57</c:v>
                </c:pt>
                <c:pt idx="30">
                  <c:v>40.270000000000003</c:v>
                </c:pt>
                <c:pt idx="31">
                  <c:v>40.32</c:v>
                </c:pt>
                <c:pt idx="32">
                  <c:v>40.28</c:v>
                </c:pt>
                <c:pt idx="33">
                  <c:v>40.159999999999997</c:v>
                </c:pt>
                <c:pt idx="34">
                  <c:v>40.35</c:v>
                </c:pt>
                <c:pt idx="35">
                  <c:v>40.33</c:v>
                </c:pt>
                <c:pt idx="36">
                  <c:v>40.28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880576"/>
        <c:axId val="37882112"/>
      </c:lineChart>
      <c:catAx>
        <c:axId val="37880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7882112"/>
        <c:crosses val="autoZero"/>
        <c:auto val="1"/>
        <c:lblAlgn val="ctr"/>
        <c:lblOffset val="100"/>
        <c:noMultiLvlLbl val="0"/>
      </c:catAx>
      <c:valAx>
        <c:axId val="37882112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78805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razboiniki'!$C$19:$C$83</c:f>
              <c:numCache>
                <c:formatCode>0.00</c:formatCode>
                <c:ptCount val="65"/>
                <c:pt idx="0">
                  <c:v>42.87</c:v>
                </c:pt>
                <c:pt idx="1">
                  <c:v>40.54</c:v>
                </c:pt>
                <c:pt idx="2">
                  <c:v>41.31</c:v>
                </c:pt>
                <c:pt idx="3">
                  <c:v>40.36</c:v>
                </c:pt>
                <c:pt idx="4">
                  <c:v>40.369999999999997</c:v>
                </c:pt>
                <c:pt idx="5">
                  <c:v>40.299999999999997</c:v>
                </c:pt>
                <c:pt idx="6">
                  <c:v>40.51</c:v>
                </c:pt>
                <c:pt idx="7">
                  <c:v>40.32</c:v>
                </c:pt>
                <c:pt idx="8">
                  <c:v>40.5</c:v>
                </c:pt>
                <c:pt idx="9">
                  <c:v>41.45</c:v>
                </c:pt>
                <c:pt idx="10">
                  <c:v>40.5</c:v>
                </c:pt>
                <c:pt idx="11">
                  <c:v>40.24</c:v>
                </c:pt>
                <c:pt idx="12">
                  <c:v>40.020000000000003</c:v>
                </c:pt>
                <c:pt idx="13">
                  <c:v>40.229999999999997</c:v>
                </c:pt>
                <c:pt idx="14">
                  <c:v>40.270000000000003</c:v>
                </c:pt>
                <c:pt idx="15">
                  <c:v>40.200000000000003</c:v>
                </c:pt>
                <c:pt idx="16">
                  <c:v>39.85</c:v>
                </c:pt>
                <c:pt idx="17">
                  <c:v>39.9</c:v>
                </c:pt>
                <c:pt idx="18">
                  <c:v>39.619999999999997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razboiniki'!$D$19:$D$83</c:f>
              <c:numCache>
                <c:formatCode>0.00</c:formatCode>
                <c:ptCount val="65"/>
                <c:pt idx="0">
                  <c:v>41.82</c:v>
                </c:pt>
                <c:pt idx="1">
                  <c:v>40.450000000000003</c:v>
                </c:pt>
                <c:pt idx="2">
                  <c:v>40.31</c:v>
                </c:pt>
                <c:pt idx="3">
                  <c:v>39.880000000000003</c:v>
                </c:pt>
                <c:pt idx="4">
                  <c:v>40.1</c:v>
                </c:pt>
                <c:pt idx="5">
                  <c:v>40.15</c:v>
                </c:pt>
                <c:pt idx="6">
                  <c:v>40.729999999999997</c:v>
                </c:pt>
                <c:pt idx="7">
                  <c:v>40.19</c:v>
                </c:pt>
                <c:pt idx="8">
                  <c:v>40.21</c:v>
                </c:pt>
                <c:pt idx="9">
                  <c:v>40</c:v>
                </c:pt>
                <c:pt idx="10">
                  <c:v>40.15</c:v>
                </c:pt>
                <c:pt idx="11">
                  <c:v>40.07</c:v>
                </c:pt>
                <c:pt idx="12">
                  <c:v>40.229999999999997</c:v>
                </c:pt>
                <c:pt idx="13">
                  <c:v>40.270000000000003</c:v>
                </c:pt>
                <c:pt idx="14">
                  <c:v>40.18</c:v>
                </c:pt>
                <c:pt idx="15">
                  <c:v>39.99</c:v>
                </c:pt>
                <c:pt idx="16">
                  <c:v>40.11</c:v>
                </c:pt>
                <c:pt idx="17">
                  <c:v>41.44</c:v>
                </c:pt>
                <c:pt idx="18">
                  <c:v>40.33</c:v>
                </c:pt>
                <c:pt idx="19">
                  <c:v>42.21</c:v>
                </c:pt>
                <c:pt idx="20">
                  <c:v>41.87</c:v>
                </c:pt>
                <c:pt idx="21">
                  <c:v>40.46</c:v>
                </c:pt>
                <c:pt idx="22">
                  <c:v>40.81</c:v>
                </c:pt>
                <c:pt idx="23">
                  <c:v>40.11</c:v>
                </c:pt>
                <c:pt idx="24">
                  <c:v>40.090000000000003</c:v>
                </c:pt>
                <c:pt idx="25">
                  <c:v>40.11</c:v>
                </c:pt>
                <c:pt idx="26">
                  <c:v>39.869999999999997</c:v>
                </c:pt>
                <c:pt idx="27">
                  <c:v>39.96</c:v>
                </c:pt>
                <c:pt idx="28">
                  <c:v>39.950000000000003</c:v>
                </c:pt>
                <c:pt idx="29">
                  <c:v>40.04</c:v>
                </c:pt>
                <c:pt idx="30">
                  <c:v>40.14</c:v>
                </c:pt>
                <c:pt idx="31">
                  <c:v>40.03</c:v>
                </c:pt>
                <c:pt idx="32">
                  <c:v>39.909999999999997</c:v>
                </c:pt>
                <c:pt idx="33">
                  <c:v>40.200000000000003</c:v>
                </c:pt>
                <c:pt idx="34">
                  <c:v>40.08</c:v>
                </c:pt>
                <c:pt idx="35">
                  <c:v>40.11</c:v>
                </c:pt>
                <c:pt idx="36">
                  <c:v>39.97</c:v>
                </c:pt>
                <c:pt idx="37">
                  <c:v>40.14</c:v>
                </c:pt>
                <c:pt idx="38">
                  <c:v>40.03</c:v>
                </c:pt>
                <c:pt idx="39">
                  <c:v>39.799999999999997</c:v>
                </c:pt>
                <c:pt idx="40">
                  <c:v>40.1</c:v>
                </c:pt>
                <c:pt idx="41">
                  <c:v>40.17</c:v>
                </c:pt>
                <c:pt idx="42">
                  <c:v>40.29</c:v>
                </c:pt>
                <c:pt idx="43">
                  <c:v>39.99</c:v>
                </c:pt>
                <c:pt idx="44">
                  <c:v>40.159999999999997</c:v>
                </c:pt>
                <c:pt idx="45">
                  <c:v>40.01</c:v>
                </c:pt>
                <c:pt idx="46">
                  <c:v>40.15</c:v>
                </c:pt>
                <c:pt idx="47">
                  <c:v>39.86</c:v>
                </c:pt>
                <c:pt idx="48">
                  <c:v>40.08</c:v>
                </c:pt>
                <c:pt idx="49">
                  <c:v>39.909999999999997</c:v>
                </c:pt>
                <c:pt idx="50">
                  <c:v>40.32</c:v>
                </c:pt>
                <c:pt idx="51">
                  <c:v>40.299999999999997</c:v>
                </c:pt>
                <c:pt idx="52">
                  <c:v>40.07</c:v>
                </c:pt>
                <c:pt idx="53">
                  <c:v>40.04</c:v>
                </c:pt>
                <c:pt idx="54">
                  <c:v>40.200000000000003</c:v>
                </c:pt>
                <c:pt idx="55">
                  <c:v>39.99</c:v>
                </c:pt>
                <c:pt idx="56">
                  <c:v>40.369999999999997</c:v>
                </c:pt>
                <c:pt idx="57">
                  <c:v>40.06</c:v>
                </c:pt>
                <c:pt idx="58">
                  <c:v>40.46</c:v>
                </c:pt>
                <c:pt idx="59">
                  <c:v>40.119999999999997</c:v>
                </c:pt>
                <c:pt idx="60">
                  <c:v>40.19</c:v>
                </c:pt>
                <c:pt idx="61">
                  <c:v>40.71</c:v>
                </c:pt>
                <c:pt idx="62">
                  <c:v>42.11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razboiniki'!$E$19:$E$83</c:f>
              <c:numCache>
                <c:formatCode>0.00</c:formatCode>
                <c:ptCount val="65"/>
                <c:pt idx="0">
                  <c:v>41.94</c:v>
                </c:pt>
                <c:pt idx="1">
                  <c:v>40.72</c:v>
                </c:pt>
                <c:pt idx="2">
                  <c:v>40.83</c:v>
                </c:pt>
                <c:pt idx="3">
                  <c:v>40.31</c:v>
                </c:pt>
                <c:pt idx="4">
                  <c:v>41.16</c:v>
                </c:pt>
                <c:pt idx="5">
                  <c:v>40.85</c:v>
                </c:pt>
                <c:pt idx="6">
                  <c:v>40.299999999999997</c:v>
                </c:pt>
                <c:pt idx="7">
                  <c:v>41</c:v>
                </c:pt>
                <c:pt idx="8">
                  <c:v>40.54</c:v>
                </c:pt>
                <c:pt idx="9">
                  <c:v>40.53</c:v>
                </c:pt>
                <c:pt idx="10">
                  <c:v>40.479999999999997</c:v>
                </c:pt>
                <c:pt idx="11">
                  <c:v>40.479999999999997</c:v>
                </c:pt>
                <c:pt idx="12">
                  <c:v>40.6</c:v>
                </c:pt>
                <c:pt idx="13">
                  <c:v>40.29</c:v>
                </c:pt>
                <c:pt idx="14">
                  <c:v>40.25</c:v>
                </c:pt>
                <c:pt idx="15">
                  <c:v>40.31</c:v>
                </c:pt>
                <c:pt idx="16">
                  <c:v>40.450000000000003</c:v>
                </c:pt>
                <c:pt idx="17">
                  <c:v>41.58</c:v>
                </c:pt>
                <c:pt idx="18">
                  <c:v>40.869999999999997</c:v>
                </c:pt>
                <c:pt idx="19">
                  <c:v>40.43</c:v>
                </c:pt>
                <c:pt idx="20">
                  <c:v>40.61</c:v>
                </c:pt>
                <c:pt idx="21">
                  <c:v>40.380000000000003</c:v>
                </c:pt>
                <c:pt idx="22">
                  <c:v>40.520000000000003</c:v>
                </c:pt>
                <c:pt idx="23">
                  <c:v>40.56</c:v>
                </c:pt>
                <c:pt idx="24">
                  <c:v>40.64</c:v>
                </c:pt>
                <c:pt idx="25">
                  <c:v>40.369999999999997</c:v>
                </c:pt>
                <c:pt idx="26">
                  <c:v>40.4</c:v>
                </c:pt>
                <c:pt idx="27">
                  <c:v>40.49</c:v>
                </c:pt>
                <c:pt idx="28">
                  <c:v>40.24</c:v>
                </c:pt>
                <c:pt idx="29">
                  <c:v>40.42</c:v>
                </c:pt>
                <c:pt idx="30">
                  <c:v>40.6</c:v>
                </c:pt>
                <c:pt idx="31">
                  <c:v>40.5</c:v>
                </c:pt>
                <c:pt idx="32">
                  <c:v>40.24</c:v>
                </c:pt>
                <c:pt idx="33">
                  <c:v>40.24</c:v>
                </c:pt>
                <c:pt idx="34">
                  <c:v>40.54</c:v>
                </c:pt>
                <c:pt idx="35">
                  <c:v>40.54</c:v>
                </c:pt>
                <c:pt idx="36">
                  <c:v>40.56</c:v>
                </c:pt>
                <c:pt idx="37">
                  <c:v>40.36</c:v>
                </c:pt>
                <c:pt idx="38">
                  <c:v>40.39</c:v>
                </c:pt>
                <c:pt idx="39">
                  <c:v>40.4</c:v>
                </c:pt>
                <c:pt idx="40">
                  <c:v>40.44</c:v>
                </c:pt>
                <c:pt idx="41">
                  <c:v>40.39</c:v>
                </c:pt>
                <c:pt idx="42">
                  <c:v>40.61</c:v>
                </c:pt>
                <c:pt idx="43">
                  <c:v>40.409999999999997</c:v>
                </c:pt>
                <c:pt idx="44">
                  <c:v>40.4</c:v>
                </c:pt>
                <c:pt idx="45">
                  <c:v>40.39</c:v>
                </c:pt>
                <c:pt idx="46">
                  <c:v>40.520000000000003</c:v>
                </c:pt>
                <c:pt idx="47">
                  <c:v>40.64</c:v>
                </c:pt>
                <c:pt idx="48">
                  <c:v>40.56</c:v>
                </c:pt>
                <c:pt idx="49">
                  <c:v>40.67</c:v>
                </c:pt>
                <c:pt idx="50">
                  <c:v>40.340000000000003</c:v>
                </c:pt>
                <c:pt idx="51">
                  <c:v>40.53</c:v>
                </c:pt>
                <c:pt idx="52">
                  <c:v>40.619999999999997</c:v>
                </c:pt>
                <c:pt idx="53">
                  <c:v>41.13</c:v>
                </c:pt>
                <c:pt idx="54">
                  <c:v>40.770000000000003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razboiniki'!$F$19:$F$83</c:f>
              <c:numCache>
                <c:formatCode>0.00</c:formatCode>
                <c:ptCount val="65"/>
                <c:pt idx="0">
                  <c:v>41.69</c:v>
                </c:pt>
                <c:pt idx="1">
                  <c:v>40.9</c:v>
                </c:pt>
                <c:pt idx="2">
                  <c:v>40.770000000000003</c:v>
                </c:pt>
                <c:pt idx="3">
                  <c:v>40.79</c:v>
                </c:pt>
                <c:pt idx="4">
                  <c:v>40.65</c:v>
                </c:pt>
                <c:pt idx="5">
                  <c:v>40.75</c:v>
                </c:pt>
                <c:pt idx="6">
                  <c:v>41.34</c:v>
                </c:pt>
                <c:pt idx="7">
                  <c:v>41.52</c:v>
                </c:pt>
                <c:pt idx="8">
                  <c:v>40.630000000000003</c:v>
                </c:pt>
                <c:pt idx="9">
                  <c:v>41.93</c:v>
                </c:pt>
                <c:pt idx="10">
                  <c:v>41.46</c:v>
                </c:pt>
                <c:pt idx="11">
                  <c:v>40.67</c:v>
                </c:pt>
                <c:pt idx="12">
                  <c:v>40.81</c:v>
                </c:pt>
                <c:pt idx="13">
                  <c:v>41.96</c:v>
                </c:pt>
                <c:pt idx="14">
                  <c:v>42.59</c:v>
                </c:pt>
                <c:pt idx="15">
                  <c:v>40.53</c:v>
                </c:pt>
                <c:pt idx="16">
                  <c:v>40.380000000000003</c:v>
                </c:pt>
                <c:pt idx="17">
                  <c:v>42.68</c:v>
                </c:pt>
                <c:pt idx="18">
                  <c:v>40.78</c:v>
                </c:pt>
                <c:pt idx="19">
                  <c:v>42.69</c:v>
                </c:pt>
                <c:pt idx="20">
                  <c:v>42.44</c:v>
                </c:pt>
                <c:pt idx="21">
                  <c:v>41.54</c:v>
                </c:pt>
                <c:pt idx="22">
                  <c:v>41.43</c:v>
                </c:pt>
                <c:pt idx="23">
                  <c:v>41.7</c:v>
                </c:pt>
                <c:pt idx="24">
                  <c:v>40.479999999999997</c:v>
                </c:pt>
                <c:pt idx="25">
                  <c:v>40.340000000000003</c:v>
                </c:pt>
                <c:pt idx="26">
                  <c:v>40.76</c:v>
                </c:pt>
                <c:pt idx="27">
                  <c:v>40.799999999999997</c:v>
                </c:pt>
                <c:pt idx="28">
                  <c:v>40.520000000000003</c:v>
                </c:pt>
                <c:pt idx="29">
                  <c:v>40.53</c:v>
                </c:pt>
                <c:pt idx="30">
                  <c:v>40.6</c:v>
                </c:pt>
                <c:pt idx="31">
                  <c:v>40.630000000000003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968704"/>
        <c:axId val="34970240"/>
      </c:lineChart>
      <c:catAx>
        <c:axId val="34968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4970240"/>
        <c:crosses val="autoZero"/>
        <c:auto val="1"/>
        <c:lblAlgn val="ctr"/>
        <c:lblOffset val="100"/>
        <c:noMultiLvlLbl val="0"/>
      </c:catAx>
      <c:valAx>
        <c:axId val="34970240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49687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'Levi-9'!$C$18</c:f>
              <c:strCache>
                <c:ptCount val="1"/>
                <c:pt idx="0">
                  <c:v>Трофименко Иван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'Levi-9'!$B$19:$B$68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'Levi-9'!$C$19:$C$68</c:f>
              <c:numCache>
                <c:formatCode>0.00</c:formatCode>
                <c:ptCount val="50"/>
                <c:pt idx="0">
                  <c:v>43.47</c:v>
                </c:pt>
                <c:pt idx="1">
                  <c:v>40.42</c:v>
                </c:pt>
                <c:pt idx="2">
                  <c:v>40.94</c:v>
                </c:pt>
                <c:pt idx="3">
                  <c:v>40.520000000000003</c:v>
                </c:pt>
                <c:pt idx="4">
                  <c:v>40.380000000000003</c:v>
                </c:pt>
                <c:pt idx="5">
                  <c:v>40.15</c:v>
                </c:pt>
                <c:pt idx="6">
                  <c:v>40.47</c:v>
                </c:pt>
                <c:pt idx="7">
                  <c:v>40.28</c:v>
                </c:pt>
                <c:pt idx="8">
                  <c:v>40.54</c:v>
                </c:pt>
                <c:pt idx="9">
                  <c:v>41.49</c:v>
                </c:pt>
                <c:pt idx="10">
                  <c:v>40.36</c:v>
                </c:pt>
                <c:pt idx="11">
                  <c:v>40.42</c:v>
                </c:pt>
                <c:pt idx="12">
                  <c:v>40.369999999999997</c:v>
                </c:pt>
                <c:pt idx="13">
                  <c:v>40.35</c:v>
                </c:pt>
                <c:pt idx="14">
                  <c:v>40.51</c:v>
                </c:pt>
                <c:pt idx="15">
                  <c:v>40.369999999999997</c:v>
                </c:pt>
                <c:pt idx="16">
                  <c:v>40.299999999999997</c:v>
                </c:pt>
                <c:pt idx="17">
                  <c:v>40.450000000000003</c:v>
                </c:pt>
                <c:pt idx="18">
                  <c:v>40.36</c:v>
                </c:pt>
                <c:pt idx="19">
                  <c:v>40.270000000000003</c:v>
                </c:pt>
                <c:pt idx="20">
                  <c:v>40.75</c:v>
                </c:pt>
                <c:pt idx="21">
                  <c:v>40.46</c:v>
                </c:pt>
                <c:pt idx="22">
                  <c:v>40.659999999999997</c:v>
                </c:pt>
                <c:pt idx="23">
                  <c:v>40.409999999999997</c:v>
                </c:pt>
                <c:pt idx="24">
                  <c:v>40.86</c:v>
                </c:pt>
                <c:pt idx="25">
                  <c:v>40.61</c:v>
                </c:pt>
                <c:pt idx="26">
                  <c:v>41.68</c:v>
                </c:pt>
                <c:pt idx="27">
                  <c:v>40.479999999999997</c:v>
                </c:pt>
                <c:pt idx="28">
                  <c:v>40.729999999999997</c:v>
                </c:pt>
                <c:pt idx="29">
                  <c:v>40.590000000000003</c:v>
                </c:pt>
                <c:pt idx="30">
                  <c:v>40.76</c:v>
                </c:pt>
                <c:pt idx="31">
                  <c:v>40.89</c:v>
                </c:pt>
                <c:pt idx="32">
                  <c:v>41.06</c:v>
                </c:pt>
                <c:pt idx="33">
                  <c:v>40.54</c:v>
                </c:pt>
                <c:pt idx="34">
                  <c:v>41.03</c:v>
                </c:pt>
                <c:pt idx="35">
                  <c:v>40.83</c:v>
                </c:pt>
                <c:pt idx="36">
                  <c:v>40.659999999999997</c:v>
                </c:pt>
                <c:pt idx="37">
                  <c:v>41.08</c:v>
                </c:pt>
                <c:pt idx="38">
                  <c:v>40.85</c:v>
                </c:pt>
                <c:pt idx="39">
                  <c:v>40.69</c:v>
                </c:pt>
                <c:pt idx="40">
                  <c:v>40.950000000000003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'Levi-9'!$D$18</c:f>
              <c:strCache>
                <c:ptCount val="1"/>
                <c:pt idx="0">
                  <c:v>Таволжан Виталик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'Levi-9'!$B$19:$B$68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'Levi-9'!$D$19:$D$68</c:f>
              <c:numCache>
                <c:formatCode>0.00</c:formatCode>
                <c:ptCount val="50"/>
                <c:pt idx="0">
                  <c:v>41.19</c:v>
                </c:pt>
                <c:pt idx="1">
                  <c:v>40.86</c:v>
                </c:pt>
                <c:pt idx="2">
                  <c:v>41.62</c:v>
                </c:pt>
                <c:pt idx="3">
                  <c:v>40.86</c:v>
                </c:pt>
                <c:pt idx="4">
                  <c:v>40.74</c:v>
                </c:pt>
                <c:pt idx="5">
                  <c:v>40.96</c:v>
                </c:pt>
                <c:pt idx="6">
                  <c:v>40.76</c:v>
                </c:pt>
                <c:pt idx="7">
                  <c:v>40.619999999999997</c:v>
                </c:pt>
                <c:pt idx="8">
                  <c:v>41.46</c:v>
                </c:pt>
                <c:pt idx="9">
                  <c:v>40.53</c:v>
                </c:pt>
                <c:pt idx="10">
                  <c:v>40.450000000000003</c:v>
                </c:pt>
                <c:pt idx="11">
                  <c:v>40.659999999999997</c:v>
                </c:pt>
                <c:pt idx="12">
                  <c:v>40.380000000000003</c:v>
                </c:pt>
                <c:pt idx="13">
                  <c:v>40.54</c:v>
                </c:pt>
                <c:pt idx="14">
                  <c:v>40.53</c:v>
                </c:pt>
                <c:pt idx="15">
                  <c:v>40.35</c:v>
                </c:pt>
                <c:pt idx="16">
                  <c:v>40.51</c:v>
                </c:pt>
                <c:pt idx="17">
                  <c:v>40.61</c:v>
                </c:pt>
                <c:pt idx="18">
                  <c:v>40.35</c:v>
                </c:pt>
                <c:pt idx="19">
                  <c:v>40.67</c:v>
                </c:pt>
                <c:pt idx="20">
                  <c:v>40.659999999999997</c:v>
                </c:pt>
                <c:pt idx="21">
                  <c:v>40.6</c:v>
                </c:pt>
                <c:pt idx="22">
                  <c:v>40.39</c:v>
                </c:pt>
                <c:pt idx="23">
                  <c:v>40.74</c:v>
                </c:pt>
                <c:pt idx="24">
                  <c:v>40.729999999999997</c:v>
                </c:pt>
                <c:pt idx="25">
                  <c:v>41.71</c:v>
                </c:pt>
                <c:pt idx="26">
                  <c:v>40.53</c:v>
                </c:pt>
                <c:pt idx="27">
                  <c:v>40.520000000000003</c:v>
                </c:pt>
                <c:pt idx="28">
                  <c:v>40.75</c:v>
                </c:pt>
                <c:pt idx="29">
                  <c:v>40.58</c:v>
                </c:pt>
                <c:pt idx="30">
                  <c:v>40.89</c:v>
                </c:pt>
                <c:pt idx="31">
                  <c:v>41.19</c:v>
                </c:pt>
                <c:pt idx="32">
                  <c:v>40.64</c:v>
                </c:pt>
                <c:pt idx="33">
                  <c:v>40.47</c:v>
                </c:pt>
                <c:pt idx="34">
                  <c:v>40.53</c:v>
                </c:pt>
                <c:pt idx="35">
                  <c:v>40.94</c:v>
                </c:pt>
                <c:pt idx="36">
                  <c:v>40.89</c:v>
                </c:pt>
                <c:pt idx="37">
                  <c:v>40.630000000000003</c:v>
                </c:pt>
                <c:pt idx="38">
                  <c:v>41.02</c:v>
                </c:pt>
                <c:pt idx="39">
                  <c:v>40.68</c:v>
                </c:pt>
                <c:pt idx="40">
                  <c:v>40.409999999999997</c:v>
                </c:pt>
                <c:pt idx="41">
                  <c:v>41.27</c:v>
                </c:pt>
                <c:pt idx="42">
                  <c:v>40.67</c:v>
                </c:pt>
                <c:pt idx="43">
                  <c:v>40.71</c:v>
                </c:pt>
                <c:pt idx="44">
                  <c:v>40.840000000000003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'Levi-9'!$E$18</c:f>
              <c:strCache>
                <c:ptCount val="1"/>
                <c:pt idx="0">
                  <c:v>Трофименко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'Levi-9'!$B$19:$B$68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'Levi-9'!$E$19:$E$68</c:f>
              <c:numCache>
                <c:formatCode>0.00</c:formatCode>
                <c:ptCount val="50"/>
                <c:pt idx="0">
                  <c:v>43.63</c:v>
                </c:pt>
                <c:pt idx="1">
                  <c:v>40.85</c:v>
                </c:pt>
                <c:pt idx="2">
                  <c:v>41.93</c:v>
                </c:pt>
                <c:pt idx="3">
                  <c:v>40.5</c:v>
                </c:pt>
                <c:pt idx="4">
                  <c:v>40.61</c:v>
                </c:pt>
                <c:pt idx="5">
                  <c:v>40.590000000000003</c:v>
                </c:pt>
                <c:pt idx="6">
                  <c:v>40.9</c:v>
                </c:pt>
                <c:pt idx="7">
                  <c:v>40.450000000000003</c:v>
                </c:pt>
                <c:pt idx="8">
                  <c:v>40.47</c:v>
                </c:pt>
                <c:pt idx="9">
                  <c:v>40.49</c:v>
                </c:pt>
                <c:pt idx="10">
                  <c:v>40.4</c:v>
                </c:pt>
                <c:pt idx="11">
                  <c:v>40.35</c:v>
                </c:pt>
                <c:pt idx="12">
                  <c:v>40.49</c:v>
                </c:pt>
                <c:pt idx="13">
                  <c:v>42.44</c:v>
                </c:pt>
                <c:pt idx="14">
                  <c:v>42.24</c:v>
                </c:pt>
                <c:pt idx="15">
                  <c:v>41.1</c:v>
                </c:pt>
                <c:pt idx="16">
                  <c:v>41.38</c:v>
                </c:pt>
                <c:pt idx="17">
                  <c:v>42.9</c:v>
                </c:pt>
                <c:pt idx="18">
                  <c:v>40.799999999999997</c:v>
                </c:pt>
                <c:pt idx="19">
                  <c:v>40.450000000000003</c:v>
                </c:pt>
                <c:pt idx="20">
                  <c:v>40.35</c:v>
                </c:pt>
                <c:pt idx="21">
                  <c:v>40.47</c:v>
                </c:pt>
                <c:pt idx="22">
                  <c:v>40.32</c:v>
                </c:pt>
                <c:pt idx="23">
                  <c:v>40.29</c:v>
                </c:pt>
                <c:pt idx="24">
                  <c:v>40.44</c:v>
                </c:pt>
                <c:pt idx="25">
                  <c:v>40.65</c:v>
                </c:pt>
                <c:pt idx="26">
                  <c:v>40.42</c:v>
                </c:pt>
                <c:pt idx="27">
                  <c:v>40.78</c:v>
                </c:pt>
                <c:pt idx="28">
                  <c:v>40.6</c:v>
                </c:pt>
                <c:pt idx="29">
                  <c:v>40.47</c:v>
                </c:pt>
                <c:pt idx="30">
                  <c:v>40.65</c:v>
                </c:pt>
                <c:pt idx="31">
                  <c:v>40.590000000000003</c:v>
                </c:pt>
                <c:pt idx="32">
                  <c:v>40.11</c:v>
                </c:pt>
                <c:pt idx="33">
                  <c:v>40.49</c:v>
                </c:pt>
                <c:pt idx="34">
                  <c:v>40.83</c:v>
                </c:pt>
                <c:pt idx="35">
                  <c:v>40.520000000000003</c:v>
                </c:pt>
                <c:pt idx="36">
                  <c:v>40.630000000000003</c:v>
                </c:pt>
                <c:pt idx="37">
                  <c:v>40.57</c:v>
                </c:pt>
                <c:pt idx="38">
                  <c:v>40.33</c:v>
                </c:pt>
                <c:pt idx="39">
                  <c:v>40.46</c:v>
                </c:pt>
                <c:pt idx="40">
                  <c:v>40.54</c:v>
                </c:pt>
                <c:pt idx="41">
                  <c:v>41</c:v>
                </c:pt>
                <c:pt idx="42">
                  <c:v>40.590000000000003</c:v>
                </c:pt>
                <c:pt idx="43">
                  <c:v>40.6</c:v>
                </c:pt>
                <c:pt idx="44">
                  <c:v>40.520000000000003</c:v>
                </c:pt>
                <c:pt idx="45">
                  <c:v>43.51</c:v>
                </c:pt>
                <c:pt idx="46">
                  <c:v>40.49</c:v>
                </c:pt>
                <c:pt idx="47">
                  <c:v>40.33</c:v>
                </c:pt>
                <c:pt idx="48">
                  <c:v>40.590000000000003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'Levi-9'!$F$18</c:f>
              <c:strCache>
                <c:ptCount val="1"/>
                <c:pt idx="0">
                  <c:v>Таволжан Виталик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'Levi-9'!$B$19:$B$68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'Levi-9'!$F$19:$F$68</c:f>
              <c:numCache>
                <c:formatCode>0.00</c:formatCode>
                <c:ptCount val="50"/>
                <c:pt idx="0">
                  <c:v>41.88</c:v>
                </c:pt>
                <c:pt idx="1">
                  <c:v>41.16</c:v>
                </c:pt>
                <c:pt idx="2">
                  <c:v>40.98</c:v>
                </c:pt>
                <c:pt idx="3">
                  <c:v>40.340000000000003</c:v>
                </c:pt>
                <c:pt idx="4">
                  <c:v>40.35</c:v>
                </c:pt>
                <c:pt idx="5">
                  <c:v>40.74</c:v>
                </c:pt>
                <c:pt idx="6">
                  <c:v>40.5</c:v>
                </c:pt>
                <c:pt idx="7">
                  <c:v>40.450000000000003</c:v>
                </c:pt>
                <c:pt idx="8">
                  <c:v>40.590000000000003</c:v>
                </c:pt>
                <c:pt idx="9">
                  <c:v>40.49</c:v>
                </c:pt>
                <c:pt idx="10">
                  <c:v>40.44</c:v>
                </c:pt>
                <c:pt idx="11">
                  <c:v>40.630000000000003</c:v>
                </c:pt>
                <c:pt idx="12">
                  <c:v>40.369999999999997</c:v>
                </c:pt>
                <c:pt idx="13">
                  <c:v>40.56</c:v>
                </c:pt>
                <c:pt idx="14">
                  <c:v>40.479999999999997</c:v>
                </c:pt>
                <c:pt idx="15">
                  <c:v>40.270000000000003</c:v>
                </c:pt>
                <c:pt idx="16">
                  <c:v>40.35</c:v>
                </c:pt>
                <c:pt idx="17">
                  <c:v>40.64</c:v>
                </c:pt>
                <c:pt idx="18">
                  <c:v>40.49</c:v>
                </c:pt>
                <c:pt idx="19">
                  <c:v>40.590000000000003</c:v>
                </c:pt>
                <c:pt idx="20">
                  <c:v>40.630000000000003</c:v>
                </c:pt>
                <c:pt idx="21">
                  <c:v>41.1</c:v>
                </c:pt>
                <c:pt idx="22">
                  <c:v>41.1</c:v>
                </c:pt>
                <c:pt idx="23">
                  <c:v>41.12</c:v>
                </c:pt>
                <c:pt idx="24">
                  <c:v>40.54</c:v>
                </c:pt>
                <c:pt idx="25">
                  <c:v>40.450000000000003</c:v>
                </c:pt>
                <c:pt idx="26">
                  <c:v>40.64</c:v>
                </c:pt>
                <c:pt idx="27">
                  <c:v>40.619999999999997</c:v>
                </c:pt>
                <c:pt idx="28">
                  <c:v>40.19</c:v>
                </c:pt>
                <c:pt idx="29">
                  <c:v>40.409999999999997</c:v>
                </c:pt>
                <c:pt idx="30">
                  <c:v>40.44</c:v>
                </c:pt>
                <c:pt idx="31">
                  <c:v>40.270000000000003</c:v>
                </c:pt>
                <c:pt idx="32">
                  <c:v>40.36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012032"/>
        <c:axId val="38013568"/>
      </c:lineChart>
      <c:catAx>
        <c:axId val="38012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8013568"/>
        <c:crosses val="autoZero"/>
        <c:auto val="1"/>
        <c:lblAlgn val="ctr"/>
        <c:lblOffset val="100"/>
        <c:noMultiLvlLbl val="0"/>
      </c:catAx>
      <c:valAx>
        <c:axId val="38013568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801203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'Chayka Shcool'!$C$18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'Chayka Shcool'!$B$19:$B$68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'Chayka Shcool'!$C$19:$C$68</c:f>
              <c:numCache>
                <c:formatCode>0.00</c:formatCode>
                <c:ptCount val="50"/>
                <c:pt idx="0">
                  <c:v>44.39</c:v>
                </c:pt>
                <c:pt idx="1">
                  <c:v>41.62</c:v>
                </c:pt>
                <c:pt idx="2">
                  <c:v>41.91</c:v>
                </c:pt>
                <c:pt idx="3">
                  <c:v>40.86</c:v>
                </c:pt>
                <c:pt idx="4">
                  <c:v>41.95</c:v>
                </c:pt>
                <c:pt idx="5">
                  <c:v>41.35</c:v>
                </c:pt>
                <c:pt idx="6">
                  <c:v>40.76</c:v>
                </c:pt>
                <c:pt idx="7">
                  <c:v>40.92</c:v>
                </c:pt>
                <c:pt idx="8">
                  <c:v>40.619999999999997</c:v>
                </c:pt>
                <c:pt idx="9">
                  <c:v>40.75</c:v>
                </c:pt>
                <c:pt idx="10">
                  <c:v>40.82</c:v>
                </c:pt>
                <c:pt idx="11">
                  <c:v>40.71</c:v>
                </c:pt>
                <c:pt idx="12">
                  <c:v>40.25</c:v>
                </c:pt>
                <c:pt idx="13">
                  <c:v>40.69</c:v>
                </c:pt>
                <c:pt idx="14">
                  <c:v>40.82</c:v>
                </c:pt>
                <c:pt idx="15">
                  <c:v>41.33</c:v>
                </c:pt>
                <c:pt idx="16">
                  <c:v>40.68</c:v>
                </c:pt>
                <c:pt idx="17">
                  <c:v>41.12</c:v>
                </c:pt>
                <c:pt idx="18">
                  <c:v>40.69</c:v>
                </c:pt>
                <c:pt idx="19">
                  <c:v>40.99</c:v>
                </c:pt>
                <c:pt idx="20">
                  <c:v>40.869999999999997</c:v>
                </c:pt>
                <c:pt idx="21">
                  <c:v>41.24</c:v>
                </c:pt>
                <c:pt idx="22">
                  <c:v>40.880000000000003</c:v>
                </c:pt>
                <c:pt idx="23">
                  <c:v>41.04</c:v>
                </c:pt>
                <c:pt idx="24">
                  <c:v>40.869999999999997</c:v>
                </c:pt>
                <c:pt idx="25">
                  <c:v>41.05</c:v>
                </c:pt>
                <c:pt idx="26">
                  <c:v>40.840000000000003</c:v>
                </c:pt>
                <c:pt idx="27">
                  <c:v>40.799999999999997</c:v>
                </c:pt>
                <c:pt idx="28">
                  <c:v>40.94</c:v>
                </c:pt>
                <c:pt idx="29">
                  <c:v>41.32</c:v>
                </c:pt>
                <c:pt idx="30">
                  <c:v>41.48</c:v>
                </c:pt>
                <c:pt idx="31">
                  <c:v>40.81</c:v>
                </c:pt>
                <c:pt idx="32">
                  <c:v>41.26</c:v>
                </c:pt>
                <c:pt idx="33">
                  <c:v>40.92</c:v>
                </c:pt>
                <c:pt idx="34">
                  <c:v>41.19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'Chayka Shcool'!$D$18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'Chayka Shcool'!$B$19:$B$68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'Chayka Shcool'!$D$19:$D$68</c:f>
              <c:numCache>
                <c:formatCode>0.00</c:formatCode>
                <c:ptCount val="50"/>
                <c:pt idx="0">
                  <c:v>42.4</c:v>
                </c:pt>
                <c:pt idx="1">
                  <c:v>41.56</c:v>
                </c:pt>
                <c:pt idx="2">
                  <c:v>41.14</c:v>
                </c:pt>
                <c:pt idx="3">
                  <c:v>41.35</c:v>
                </c:pt>
                <c:pt idx="4">
                  <c:v>42.02</c:v>
                </c:pt>
                <c:pt idx="5">
                  <c:v>42.94</c:v>
                </c:pt>
                <c:pt idx="6">
                  <c:v>41.39</c:v>
                </c:pt>
                <c:pt idx="7">
                  <c:v>41.33</c:v>
                </c:pt>
                <c:pt idx="8">
                  <c:v>41.32</c:v>
                </c:pt>
                <c:pt idx="9">
                  <c:v>41.16</c:v>
                </c:pt>
                <c:pt idx="10">
                  <c:v>41.54</c:v>
                </c:pt>
                <c:pt idx="11">
                  <c:v>41.87</c:v>
                </c:pt>
                <c:pt idx="12">
                  <c:v>40.74</c:v>
                </c:pt>
                <c:pt idx="13">
                  <c:v>41.18</c:v>
                </c:pt>
                <c:pt idx="14">
                  <c:v>41.14</c:v>
                </c:pt>
                <c:pt idx="15">
                  <c:v>40.770000000000003</c:v>
                </c:pt>
                <c:pt idx="16">
                  <c:v>40.98</c:v>
                </c:pt>
                <c:pt idx="17">
                  <c:v>40.76</c:v>
                </c:pt>
                <c:pt idx="18">
                  <c:v>42.38</c:v>
                </c:pt>
                <c:pt idx="19">
                  <c:v>40.92</c:v>
                </c:pt>
                <c:pt idx="20">
                  <c:v>41.06</c:v>
                </c:pt>
                <c:pt idx="21">
                  <c:v>41.05</c:v>
                </c:pt>
                <c:pt idx="22">
                  <c:v>40.729999999999997</c:v>
                </c:pt>
                <c:pt idx="23">
                  <c:v>40.840000000000003</c:v>
                </c:pt>
                <c:pt idx="24">
                  <c:v>40.619999999999997</c:v>
                </c:pt>
                <c:pt idx="25">
                  <c:v>41.12</c:v>
                </c:pt>
                <c:pt idx="26">
                  <c:v>40.799999999999997</c:v>
                </c:pt>
                <c:pt idx="27">
                  <c:v>41.11</c:v>
                </c:pt>
                <c:pt idx="28">
                  <c:v>40.590000000000003</c:v>
                </c:pt>
                <c:pt idx="29">
                  <c:v>41.25</c:v>
                </c:pt>
                <c:pt idx="30">
                  <c:v>40.98</c:v>
                </c:pt>
                <c:pt idx="31">
                  <c:v>41.3</c:v>
                </c:pt>
                <c:pt idx="32">
                  <c:v>40.93</c:v>
                </c:pt>
                <c:pt idx="33">
                  <c:v>41.17</c:v>
                </c:pt>
                <c:pt idx="34">
                  <c:v>41.1</c:v>
                </c:pt>
                <c:pt idx="35">
                  <c:v>41.13</c:v>
                </c:pt>
                <c:pt idx="36">
                  <c:v>41.16</c:v>
                </c:pt>
                <c:pt idx="37">
                  <c:v>41.42</c:v>
                </c:pt>
                <c:pt idx="38">
                  <c:v>41.13</c:v>
                </c:pt>
                <c:pt idx="39">
                  <c:v>41.1</c:v>
                </c:pt>
                <c:pt idx="40">
                  <c:v>41.24</c:v>
                </c:pt>
                <c:pt idx="41">
                  <c:v>40.909999999999997</c:v>
                </c:pt>
                <c:pt idx="42">
                  <c:v>40.799999999999997</c:v>
                </c:pt>
                <c:pt idx="43">
                  <c:v>41.1</c:v>
                </c:pt>
                <c:pt idx="44">
                  <c:v>41.72</c:v>
                </c:pt>
                <c:pt idx="45">
                  <c:v>40.79</c:v>
                </c:pt>
                <c:pt idx="46">
                  <c:v>44.78</c:v>
                </c:pt>
                <c:pt idx="47">
                  <c:v>41.69</c:v>
                </c:pt>
                <c:pt idx="48">
                  <c:v>40.86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'Chayka Shcool'!$E$18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'Chayka Shcool'!$B$19:$B$68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'Chayka Shcool'!$E$19:$E$68</c:f>
              <c:numCache>
                <c:formatCode>0.00</c:formatCode>
                <c:ptCount val="50"/>
                <c:pt idx="0">
                  <c:v>42.83</c:v>
                </c:pt>
                <c:pt idx="1">
                  <c:v>41.5</c:v>
                </c:pt>
                <c:pt idx="2">
                  <c:v>41.25</c:v>
                </c:pt>
                <c:pt idx="3">
                  <c:v>40.92</c:v>
                </c:pt>
                <c:pt idx="4">
                  <c:v>40.799999999999997</c:v>
                </c:pt>
                <c:pt idx="5">
                  <c:v>41.01</c:v>
                </c:pt>
                <c:pt idx="6">
                  <c:v>40.65</c:v>
                </c:pt>
                <c:pt idx="7">
                  <c:v>40.76</c:v>
                </c:pt>
                <c:pt idx="8">
                  <c:v>41.26</c:v>
                </c:pt>
                <c:pt idx="9">
                  <c:v>40.880000000000003</c:v>
                </c:pt>
                <c:pt idx="10">
                  <c:v>40.590000000000003</c:v>
                </c:pt>
                <c:pt idx="11">
                  <c:v>42.3</c:v>
                </c:pt>
                <c:pt idx="12">
                  <c:v>41.12</c:v>
                </c:pt>
                <c:pt idx="13">
                  <c:v>40.57</c:v>
                </c:pt>
                <c:pt idx="14">
                  <c:v>40.590000000000003</c:v>
                </c:pt>
                <c:pt idx="15">
                  <c:v>40.44</c:v>
                </c:pt>
                <c:pt idx="16">
                  <c:v>40.450000000000003</c:v>
                </c:pt>
                <c:pt idx="17">
                  <c:v>41.13</c:v>
                </c:pt>
                <c:pt idx="18">
                  <c:v>41.65</c:v>
                </c:pt>
                <c:pt idx="19">
                  <c:v>40.9</c:v>
                </c:pt>
                <c:pt idx="20">
                  <c:v>40.97</c:v>
                </c:pt>
                <c:pt idx="21">
                  <c:v>40.89</c:v>
                </c:pt>
                <c:pt idx="22">
                  <c:v>40.79</c:v>
                </c:pt>
                <c:pt idx="23">
                  <c:v>41.12</c:v>
                </c:pt>
                <c:pt idx="24">
                  <c:v>40.450000000000003</c:v>
                </c:pt>
                <c:pt idx="25">
                  <c:v>40.57</c:v>
                </c:pt>
                <c:pt idx="26">
                  <c:v>40.74</c:v>
                </c:pt>
                <c:pt idx="27">
                  <c:v>41.01</c:v>
                </c:pt>
                <c:pt idx="28">
                  <c:v>40.57</c:v>
                </c:pt>
                <c:pt idx="29">
                  <c:v>41.98</c:v>
                </c:pt>
                <c:pt idx="30">
                  <c:v>40.98</c:v>
                </c:pt>
                <c:pt idx="31">
                  <c:v>40.909999999999997</c:v>
                </c:pt>
                <c:pt idx="32">
                  <c:v>40.76</c:v>
                </c:pt>
                <c:pt idx="33">
                  <c:v>40.72</c:v>
                </c:pt>
                <c:pt idx="34">
                  <c:v>40.700000000000003</c:v>
                </c:pt>
                <c:pt idx="35">
                  <c:v>40.79</c:v>
                </c:pt>
                <c:pt idx="36">
                  <c:v>40.880000000000003</c:v>
                </c:pt>
                <c:pt idx="37">
                  <c:v>40.93</c:v>
                </c:pt>
                <c:pt idx="38">
                  <c:v>40.64</c:v>
                </c:pt>
                <c:pt idx="39">
                  <c:v>40.56</c:v>
                </c:pt>
                <c:pt idx="40">
                  <c:v>41.08</c:v>
                </c:pt>
                <c:pt idx="41">
                  <c:v>40.630000000000003</c:v>
                </c:pt>
                <c:pt idx="42">
                  <c:v>40.72</c:v>
                </c:pt>
                <c:pt idx="43">
                  <c:v>41</c:v>
                </c:pt>
                <c:pt idx="44">
                  <c:v>41.08</c:v>
                </c:pt>
                <c:pt idx="45">
                  <c:v>41.2</c:v>
                </c:pt>
                <c:pt idx="46">
                  <c:v>40.729999999999997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'Chayka Shcool'!$F$18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'Chayka Shcool'!$B$19:$B$68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'Chayka Shcool'!$F$19:$F$68</c:f>
              <c:numCache>
                <c:formatCode>0.00</c:formatCode>
                <c:ptCount val="50"/>
                <c:pt idx="0">
                  <c:v>42.42</c:v>
                </c:pt>
                <c:pt idx="1">
                  <c:v>41.99</c:v>
                </c:pt>
                <c:pt idx="2">
                  <c:v>40.92</c:v>
                </c:pt>
                <c:pt idx="3">
                  <c:v>40.729999999999997</c:v>
                </c:pt>
                <c:pt idx="4">
                  <c:v>41.68</c:v>
                </c:pt>
                <c:pt idx="5">
                  <c:v>41.27</c:v>
                </c:pt>
                <c:pt idx="6">
                  <c:v>41.68</c:v>
                </c:pt>
                <c:pt idx="7">
                  <c:v>41.14</c:v>
                </c:pt>
                <c:pt idx="8">
                  <c:v>40.9</c:v>
                </c:pt>
                <c:pt idx="9">
                  <c:v>41.23</c:v>
                </c:pt>
                <c:pt idx="10">
                  <c:v>41.24</c:v>
                </c:pt>
                <c:pt idx="11">
                  <c:v>41.32</c:v>
                </c:pt>
                <c:pt idx="12">
                  <c:v>40.86</c:v>
                </c:pt>
                <c:pt idx="13">
                  <c:v>41.02</c:v>
                </c:pt>
                <c:pt idx="14">
                  <c:v>41.41</c:v>
                </c:pt>
                <c:pt idx="15">
                  <c:v>40.78</c:v>
                </c:pt>
                <c:pt idx="16">
                  <c:v>41.25</c:v>
                </c:pt>
                <c:pt idx="17">
                  <c:v>40.83</c:v>
                </c:pt>
                <c:pt idx="18">
                  <c:v>41.49</c:v>
                </c:pt>
                <c:pt idx="19">
                  <c:v>41.72</c:v>
                </c:pt>
                <c:pt idx="20">
                  <c:v>41.14</c:v>
                </c:pt>
                <c:pt idx="21">
                  <c:v>41.17</c:v>
                </c:pt>
                <c:pt idx="22">
                  <c:v>41.05</c:v>
                </c:pt>
                <c:pt idx="23">
                  <c:v>41.21</c:v>
                </c:pt>
                <c:pt idx="24">
                  <c:v>41.11</c:v>
                </c:pt>
                <c:pt idx="25">
                  <c:v>41.29</c:v>
                </c:pt>
                <c:pt idx="26">
                  <c:v>41.08</c:v>
                </c:pt>
                <c:pt idx="27">
                  <c:v>41.28</c:v>
                </c:pt>
                <c:pt idx="28">
                  <c:v>41.3</c:v>
                </c:pt>
                <c:pt idx="29">
                  <c:v>41.24</c:v>
                </c:pt>
                <c:pt idx="30">
                  <c:v>40.99</c:v>
                </c:pt>
                <c:pt idx="31">
                  <c:v>41</c:v>
                </c:pt>
                <c:pt idx="32">
                  <c:v>41.77</c:v>
                </c:pt>
                <c:pt idx="33">
                  <c:v>41.45</c:v>
                </c:pt>
                <c:pt idx="34">
                  <c:v>41.1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282752"/>
        <c:axId val="38284288"/>
      </c:lineChart>
      <c:catAx>
        <c:axId val="38282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8284288"/>
        <c:crosses val="autoZero"/>
        <c:auto val="1"/>
        <c:lblAlgn val="ctr"/>
        <c:lblOffset val="100"/>
        <c:noMultiLvlLbl val="0"/>
      </c:catAx>
      <c:valAx>
        <c:axId val="38284288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82827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dbCar!$C$18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dbCar!$B$19:$B$67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dbCar!$C$19:$C$67</c:f>
              <c:numCache>
                <c:formatCode>0.00</c:formatCode>
                <c:ptCount val="49"/>
                <c:pt idx="0">
                  <c:v>43.66</c:v>
                </c:pt>
                <c:pt idx="1">
                  <c:v>42.02</c:v>
                </c:pt>
                <c:pt idx="2">
                  <c:v>41.59</c:v>
                </c:pt>
                <c:pt idx="3">
                  <c:v>41.43</c:v>
                </c:pt>
                <c:pt idx="4">
                  <c:v>41.85</c:v>
                </c:pt>
                <c:pt idx="5">
                  <c:v>42.53</c:v>
                </c:pt>
                <c:pt idx="6">
                  <c:v>41.08</c:v>
                </c:pt>
                <c:pt idx="7">
                  <c:v>41.52</c:v>
                </c:pt>
                <c:pt idx="8">
                  <c:v>41.53</c:v>
                </c:pt>
                <c:pt idx="9">
                  <c:v>41.59</c:v>
                </c:pt>
                <c:pt idx="10">
                  <c:v>40.99</c:v>
                </c:pt>
                <c:pt idx="11">
                  <c:v>40.75</c:v>
                </c:pt>
                <c:pt idx="12">
                  <c:v>40.729999999999997</c:v>
                </c:pt>
                <c:pt idx="13">
                  <c:v>41.48</c:v>
                </c:pt>
                <c:pt idx="14">
                  <c:v>40.659999999999997</c:v>
                </c:pt>
                <c:pt idx="15">
                  <c:v>41.28</c:v>
                </c:pt>
                <c:pt idx="16">
                  <c:v>40.99</c:v>
                </c:pt>
                <c:pt idx="17">
                  <c:v>41.4</c:v>
                </c:pt>
                <c:pt idx="18">
                  <c:v>41.36</c:v>
                </c:pt>
                <c:pt idx="19">
                  <c:v>41.15</c:v>
                </c:pt>
                <c:pt idx="20">
                  <c:v>41.59</c:v>
                </c:pt>
                <c:pt idx="21">
                  <c:v>41.17</c:v>
                </c:pt>
                <c:pt idx="22">
                  <c:v>41.99</c:v>
                </c:pt>
                <c:pt idx="23">
                  <c:v>41.47</c:v>
                </c:pt>
                <c:pt idx="24">
                  <c:v>41.2</c:v>
                </c:pt>
                <c:pt idx="25">
                  <c:v>41.78</c:v>
                </c:pt>
                <c:pt idx="26">
                  <c:v>41.33</c:v>
                </c:pt>
                <c:pt idx="27">
                  <c:v>41.73</c:v>
                </c:pt>
                <c:pt idx="28">
                  <c:v>41.16</c:v>
                </c:pt>
                <c:pt idx="29">
                  <c:v>41.23</c:v>
                </c:pt>
                <c:pt idx="30">
                  <c:v>41.33</c:v>
                </c:pt>
                <c:pt idx="31">
                  <c:v>43</c:v>
                </c:pt>
                <c:pt idx="32">
                  <c:v>41.03</c:v>
                </c:pt>
                <c:pt idx="33">
                  <c:v>41.21</c:v>
                </c:pt>
                <c:pt idx="34">
                  <c:v>42.07</c:v>
                </c:pt>
                <c:pt idx="35">
                  <c:v>41.77</c:v>
                </c:pt>
                <c:pt idx="36">
                  <c:v>41.6</c:v>
                </c:pt>
                <c:pt idx="37">
                  <c:v>41.46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dbCar!$D$18</c:f>
              <c:strCache>
                <c:ptCount val="1"/>
                <c:pt idx="0">
                  <c:v>Линник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dbCar!$B$19:$B$67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dbCar!$D$19:$D$67</c:f>
              <c:numCache>
                <c:formatCode>0.00</c:formatCode>
                <c:ptCount val="49"/>
                <c:pt idx="0">
                  <c:v>42.67</c:v>
                </c:pt>
                <c:pt idx="1">
                  <c:v>41.67</c:v>
                </c:pt>
                <c:pt idx="2">
                  <c:v>41.53</c:v>
                </c:pt>
                <c:pt idx="3">
                  <c:v>41.33</c:v>
                </c:pt>
                <c:pt idx="4">
                  <c:v>41.21</c:v>
                </c:pt>
                <c:pt idx="5">
                  <c:v>41.08</c:v>
                </c:pt>
                <c:pt idx="6">
                  <c:v>41.71</c:v>
                </c:pt>
                <c:pt idx="7">
                  <c:v>44.07</c:v>
                </c:pt>
                <c:pt idx="8">
                  <c:v>41.73</c:v>
                </c:pt>
                <c:pt idx="9">
                  <c:v>41.07</c:v>
                </c:pt>
                <c:pt idx="10">
                  <c:v>41.15</c:v>
                </c:pt>
                <c:pt idx="11">
                  <c:v>41.17</c:v>
                </c:pt>
                <c:pt idx="12">
                  <c:v>41.19</c:v>
                </c:pt>
                <c:pt idx="13">
                  <c:v>41.03</c:v>
                </c:pt>
                <c:pt idx="14">
                  <c:v>40.950000000000003</c:v>
                </c:pt>
                <c:pt idx="15">
                  <c:v>41.19</c:v>
                </c:pt>
                <c:pt idx="16">
                  <c:v>41.05</c:v>
                </c:pt>
                <c:pt idx="17">
                  <c:v>41.12</c:v>
                </c:pt>
                <c:pt idx="18">
                  <c:v>41.75</c:v>
                </c:pt>
                <c:pt idx="19">
                  <c:v>41.65</c:v>
                </c:pt>
                <c:pt idx="20">
                  <c:v>41.37</c:v>
                </c:pt>
                <c:pt idx="21">
                  <c:v>40.81</c:v>
                </c:pt>
                <c:pt idx="22">
                  <c:v>41.37</c:v>
                </c:pt>
                <c:pt idx="23">
                  <c:v>41.22</c:v>
                </c:pt>
                <c:pt idx="24">
                  <c:v>41.46</c:v>
                </c:pt>
                <c:pt idx="25">
                  <c:v>42.48</c:v>
                </c:pt>
                <c:pt idx="26">
                  <c:v>40.92</c:v>
                </c:pt>
                <c:pt idx="27">
                  <c:v>41.52</c:v>
                </c:pt>
                <c:pt idx="28">
                  <c:v>41.58</c:v>
                </c:pt>
                <c:pt idx="29">
                  <c:v>41.23</c:v>
                </c:pt>
                <c:pt idx="30">
                  <c:v>41.57</c:v>
                </c:pt>
                <c:pt idx="31">
                  <c:v>41.18</c:v>
                </c:pt>
                <c:pt idx="32">
                  <c:v>41.73</c:v>
                </c:pt>
                <c:pt idx="33">
                  <c:v>41.44</c:v>
                </c:pt>
                <c:pt idx="34">
                  <c:v>41.02</c:v>
                </c:pt>
                <c:pt idx="35">
                  <c:v>41.25</c:v>
                </c:pt>
                <c:pt idx="36">
                  <c:v>41.23</c:v>
                </c:pt>
                <c:pt idx="37">
                  <c:v>41.47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dbCar!$E$18</c:f>
              <c:strCache>
                <c:ptCount val="1"/>
                <c:pt idx="0">
                  <c:v>Линник Владимир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dbCar!$B$19:$B$67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dbCar!$E$19:$E$67</c:f>
              <c:numCache>
                <c:formatCode>0.00</c:formatCode>
                <c:ptCount val="49"/>
                <c:pt idx="0">
                  <c:v>41.87</c:v>
                </c:pt>
                <c:pt idx="1">
                  <c:v>41.37</c:v>
                </c:pt>
                <c:pt idx="2">
                  <c:v>41.39</c:v>
                </c:pt>
                <c:pt idx="3">
                  <c:v>40.97</c:v>
                </c:pt>
                <c:pt idx="4">
                  <c:v>40.99</c:v>
                </c:pt>
                <c:pt idx="5">
                  <c:v>41.16</c:v>
                </c:pt>
                <c:pt idx="6">
                  <c:v>41.53</c:v>
                </c:pt>
                <c:pt idx="7">
                  <c:v>41.21</c:v>
                </c:pt>
                <c:pt idx="8">
                  <c:v>41.16</c:v>
                </c:pt>
                <c:pt idx="9">
                  <c:v>40.78</c:v>
                </c:pt>
                <c:pt idx="10">
                  <c:v>41.04</c:v>
                </c:pt>
                <c:pt idx="11">
                  <c:v>41.94</c:v>
                </c:pt>
                <c:pt idx="12">
                  <c:v>40.83</c:v>
                </c:pt>
                <c:pt idx="13">
                  <c:v>41.02</c:v>
                </c:pt>
                <c:pt idx="14">
                  <c:v>41.43</c:v>
                </c:pt>
                <c:pt idx="15">
                  <c:v>40.68</c:v>
                </c:pt>
                <c:pt idx="16">
                  <c:v>41.31</c:v>
                </c:pt>
                <c:pt idx="17">
                  <c:v>41.14</c:v>
                </c:pt>
                <c:pt idx="18">
                  <c:v>41.34</c:v>
                </c:pt>
                <c:pt idx="19">
                  <c:v>41.26</c:v>
                </c:pt>
                <c:pt idx="20">
                  <c:v>41.45</c:v>
                </c:pt>
                <c:pt idx="21">
                  <c:v>40.9</c:v>
                </c:pt>
                <c:pt idx="22">
                  <c:v>41.02</c:v>
                </c:pt>
                <c:pt idx="23">
                  <c:v>40.85</c:v>
                </c:pt>
                <c:pt idx="24">
                  <c:v>41.1</c:v>
                </c:pt>
                <c:pt idx="25">
                  <c:v>41.27</c:v>
                </c:pt>
                <c:pt idx="26">
                  <c:v>41.15</c:v>
                </c:pt>
                <c:pt idx="27">
                  <c:v>40.799999999999997</c:v>
                </c:pt>
                <c:pt idx="28">
                  <c:v>42.26</c:v>
                </c:pt>
                <c:pt idx="29">
                  <c:v>41.47</c:v>
                </c:pt>
                <c:pt idx="30">
                  <c:v>41.52</c:v>
                </c:pt>
                <c:pt idx="31">
                  <c:v>41.04</c:v>
                </c:pt>
                <c:pt idx="32">
                  <c:v>41.15</c:v>
                </c:pt>
                <c:pt idx="33">
                  <c:v>41.99</c:v>
                </c:pt>
                <c:pt idx="34">
                  <c:v>41.01</c:v>
                </c:pt>
                <c:pt idx="35">
                  <c:v>41.29</c:v>
                </c:pt>
                <c:pt idx="36">
                  <c:v>44.96</c:v>
                </c:pt>
                <c:pt idx="37">
                  <c:v>42.91</c:v>
                </c:pt>
                <c:pt idx="38">
                  <c:v>41.04</c:v>
                </c:pt>
                <c:pt idx="39">
                  <c:v>40.99</c:v>
                </c:pt>
                <c:pt idx="40">
                  <c:v>41.48</c:v>
                </c:pt>
                <c:pt idx="41">
                  <c:v>41.5</c:v>
                </c:pt>
                <c:pt idx="42">
                  <c:v>42.2</c:v>
                </c:pt>
                <c:pt idx="43">
                  <c:v>41.22</c:v>
                </c:pt>
                <c:pt idx="44">
                  <c:v>42.35</c:v>
                </c:pt>
                <c:pt idx="45">
                  <c:v>41.3</c:v>
                </c:pt>
                <c:pt idx="46">
                  <c:v>40.9</c:v>
                </c:pt>
                <c:pt idx="47">
                  <c:v>41.37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dbCar!$F$18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dbCar!$B$19:$B$67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dbCar!$F$19:$F$67</c:f>
              <c:numCache>
                <c:formatCode>0.00</c:formatCode>
                <c:ptCount val="49"/>
                <c:pt idx="0">
                  <c:v>43.31</c:v>
                </c:pt>
                <c:pt idx="1">
                  <c:v>42.18</c:v>
                </c:pt>
                <c:pt idx="2">
                  <c:v>41.65</c:v>
                </c:pt>
                <c:pt idx="3">
                  <c:v>41.87</c:v>
                </c:pt>
                <c:pt idx="4">
                  <c:v>42.96</c:v>
                </c:pt>
                <c:pt idx="5">
                  <c:v>41.57</c:v>
                </c:pt>
                <c:pt idx="6">
                  <c:v>41.35</c:v>
                </c:pt>
                <c:pt idx="7">
                  <c:v>41.38</c:v>
                </c:pt>
                <c:pt idx="8">
                  <c:v>41.43</c:v>
                </c:pt>
                <c:pt idx="9">
                  <c:v>41.12</c:v>
                </c:pt>
                <c:pt idx="10">
                  <c:v>41.94</c:v>
                </c:pt>
                <c:pt idx="11">
                  <c:v>41.24</c:v>
                </c:pt>
                <c:pt idx="12">
                  <c:v>42.58</c:v>
                </c:pt>
                <c:pt idx="13">
                  <c:v>41.29</c:v>
                </c:pt>
                <c:pt idx="14">
                  <c:v>41.41</c:v>
                </c:pt>
                <c:pt idx="15">
                  <c:v>41.63</c:v>
                </c:pt>
                <c:pt idx="16">
                  <c:v>41.33</c:v>
                </c:pt>
                <c:pt idx="17">
                  <c:v>41.52</c:v>
                </c:pt>
                <c:pt idx="18">
                  <c:v>41.36</c:v>
                </c:pt>
                <c:pt idx="19">
                  <c:v>41.47</c:v>
                </c:pt>
                <c:pt idx="20">
                  <c:v>41.56</c:v>
                </c:pt>
                <c:pt idx="21">
                  <c:v>41.33</c:v>
                </c:pt>
                <c:pt idx="22">
                  <c:v>41.19</c:v>
                </c:pt>
                <c:pt idx="23">
                  <c:v>41.58</c:v>
                </c:pt>
                <c:pt idx="24">
                  <c:v>41.32</c:v>
                </c:pt>
                <c:pt idx="25">
                  <c:v>41.47</c:v>
                </c:pt>
                <c:pt idx="26">
                  <c:v>41.97</c:v>
                </c:pt>
                <c:pt idx="27">
                  <c:v>42.41</c:v>
                </c:pt>
                <c:pt idx="28">
                  <c:v>41.05</c:v>
                </c:pt>
                <c:pt idx="29">
                  <c:v>41.43</c:v>
                </c:pt>
                <c:pt idx="30">
                  <c:v>43.49</c:v>
                </c:pt>
                <c:pt idx="31">
                  <c:v>41.08</c:v>
                </c:pt>
                <c:pt idx="32">
                  <c:v>41.06</c:v>
                </c:pt>
                <c:pt idx="33">
                  <c:v>41.18</c:v>
                </c:pt>
                <c:pt idx="34">
                  <c:v>41.48</c:v>
                </c:pt>
                <c:pt idx="35">
                  <c:v>42.87</c:v>
                </c:pt>
                <c:pt idx="36">
                  <c:v>41.06</c:v>
                </c:pt>
                <c:pt idx="37">
                  <c:v>41.51</c:v>
                </c:pt>
                <c:pt idx="38">
                  <c:v>41.41</c:v>
                </c:pt>
                <c:pt idx="39">
                  <c:v>41.33</c:v>
                </c:pt>
                <c:pt idx="40">
                  <c:v>41.36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521280"/>
        <c:axId val="37522816"/>
      </c:lineChart>
      <c:catAx>
        <c:axId val="37521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7522816"/>
        <c:crosses val="autoZero"/>
        <c:auto val="1"/>
        <c:lblAlgn val="ctr"/>
        <c:lblOffset val="100"/>
        <c:noMultiLvlLbl val="0"/>
      </c:catAx>
      <c:valAx>
        <c:axId val="37522816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3752128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'Capitan Slow'!$C$18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'Capitan Slow'!$B$19:$B$57</c:f>
              <c:numCache>
                <c:formatCode>General</c:formatCode>
                <c:ptCount val="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cat>
          <c:val>
            <c:numRef>
              <c:f>'Capitan Slow'!$C$19:$C$57</c:f>
              <c:numCache>
                <c:formatCode>0.00</c:formatCode>
                <c:ptCount val="39"/>
                <c:pt idx="0">
                  <c:v>43.74</c:v>
                </c:pt>
                <c:pt idx="1">
                  <c:v>41.75</c:v>
                </c:pt>
                <c:pt idx="2">
                  <c:v>42.69</c:v>
                </c:pt>
                <c:pt idx="3">
                  <c:v>41.41</c:v>
                </c:pt>
                <c:pt idx="4">
                  <c:v>41.02</c:v>
                </c:pt>
                <c:pt idx="5">
                  <c:v>42.28</c:v>
                </c:pt>
                <c:pt idx="6">
                  <c:v>41.01</c:v>
                </c:pt>
                <c:pt idx="7">
                  <c:v>41.58</c:v>
                </c:pt>
                <c:pt idx="8">
                  <c:v>41.47</c:v>
                </c:pt>
                <c:pt idx="9">
                  <c:v>41.67</c:v>
                </c:pt>
                <c:pt idx="10">
                  <c:v>41.48</c:v>
                </c:pt>
                <c:pt idx="11">
                  <c:v>41.21</c:v>
                </c:pt>
                <c:pt idx="12">
                  <c:v>41.28</c:v>
                </c:pt>
                <c:pt idx="13">
                  <c:v>41</c:v>
                </c:pt>
                <c:pt idx="14">
                  <c:v>41.78</c:v>
                </c:pt>
                <c:pt idx="15">
                  <c:v>41.17</c:v>
                </c:pt>
                <c:pt idx="16">
                  <c:v>40.909999999999997</c:v>
                </c:pt>
                <c:pt idx="17">
                  <c:v>40.93</c:v>
                </c:pt>
                <c:pt idx="18">
                  <c:v>41.14</c:v>
                </c:pt>
                <c:pt idx="19">
                  <c:v>40.64</c:v>
                </c:pt>
                <c:pt idx="20">
                  <c:v>40.840000000000003</c:v>
                </c:pt>
                <c:pt idx="21">
                  <c:v>41.36</c:v>
                </c:pt>
                <c:pt idx="22">
                  <c:v>43.44</c:v>
                </c:pt>
                <c:pt idx="23">
                  <c:v>41.04</c:v>
                </c:pt>
                <c:pt idx="24">
                  <c:v>40.950000000000003</c:v>
                </c:pt>
                <c:pt idx="25">
                  <c:v>40.72</c:v>
                </c:pt>
                <c:pt idx="26">
                  <c:v>41.28</c:v>
                </c:pt>
                <c:pt idx="27">
                  <c:v>41.96</c:v>
                </c:pt>
                <c:pt idx="28">
                  <c:v>41.44</c:v>
                </c:pt>
                <c:pt idx="29">
                  <c:v>42.42</c:v>
                </c:pt>
                <c:pt idx="30">
                  <c:v>41.8</c:v>
                </c:pt>
                <c:pt idx="31">
                  <c:v>40.99</c:v>
                </c:pt>
                <c:pt idx="32">
                  <c:v>41.54</c:v>
                </c:pt>
                <c:pt idx="33">
                  <c:v>42.18</c:v>
                </c:pt>
                <c:pt idx="34">
                  <c:v>41.49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'Capitan Slow'!$D$18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'Capitan Slow'!$B$19:$B$57</c:f>
              <c:numCache>
                <c:formatCode>General</c:formatCode>
                <c:ptCount val="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cat>
          <c:val>
            <c:numRef>
              <c:f>'Capitan Slow'!$D$19:$D$57</c:f>
              <c:numCache>
                <c:formatCode>0.00</c:formatCode>
                <c:ptCount val="39"/>
                <c:pt idx="0">
                  <c:v>44.29</c:v>
                </c:pt>
                <c:pt idx="1">
                  <c:v>42.96</c:v>
                </c:pt>
                <c:pt idx="2">
                  <c:v>43.13</c:v>
                </c:pt>
                <c:pt idx="3">
                  <c:v>42.61</c:v>
                </c:pt>
                <c:pt idx="4">
                  <c:v>42.78</c:v>
                </c:pt>
                <c:pt idx="5">
                  <c:v>42.72</c:v>
                </c:pt>
                <c:pt idx="6">
                  <c:v>42.64</c:v>
                </c:pt>
                <c:pt idx="7">
                  <c:v>44.93</c:v>
                </c:pt>
                <c:pt idx="8">
                  <c:v>43.99</c:v>
                </c:pt>
                <c:pt idx="9">
                  <c:v>42.44</c:v>
                </c:pt>
                <c:pt idx="10">
                  <c:v>43.57</c:v>
                </c:pt>
                <c:pt idx="11">
                  <c:v>42.09</c:v>
                </c:pt>
                <c:pt idx="12">
                  <c:v>42.3</c:v>
                </c:pt>
                <c:pt idx="13">
                  <c:v>42.44</c:v>
                </c:pt>
                <c:pt idx="14">
                  <c:v>42.02</c:v>
                </c:pt>
                <c:pt idx="15">
                  <c:v>42.02</c:v>
                </c:pt>
                <c:pt idx="16">
                  <c:v>41.85</c:v>
                </c:pt>
                <c:pt idx="17">
                  <c:v>42.18</c:v>
                </c:pt>
                <c:pt idx="18">
                  <c:v>44.87</c:v>
                </c:pt>
                <c:pt idx="19">
                  <c:v>42.19</c:v>
                </c:pt>
                <c:pt idx="20">
                  <c:v>41.99</c:v>
                </c:pt>
                <c:pt idx="21">
                  <c:v>41.86</c:v>
                </c:pt>
                <c:pt idx="22">
                  <c:v>42.84</c:v>
                </c:pt>
                <c:pt idx="23">
                  <c:v>42.29</c:v>
                </c:pt>
                <c:pt idx="24">
                  <c:v>43.42</c:v>
                </c:pt>
                <c:pt idx="25">
                  <c:v>43.44</c:v>
                </c:pt>
                <c:pt idx="26">
                  <c:v>42.96</c:v>
                </c:pt>
                <c:pt idx="27">
                  <c:v>42.09</c:v>
                </c:pt>
                <c:pt idx="28">
                  <c:v>42.23</c:v>
                </c:pt>
                <c:pt idx="29">
                  <c:v>42.1</c:v>
                </c:pt>
                <c:pt idx="30">
                  <c:v>42.35</c:v>
                </c:pt>
                <c:pt idx="31">
                  <c:v>42.19</c:v>
                </c:pt>
                <c:pt idx="32">
                  <c:v>42.6</c:v>
                </c:pt>
                <c:pt idx="33">
                  <c:v>43.43</c:v>
                </c:pt>
                <c:pt idx="34">
                  <c:v>42.21</c:v>
                </c:pt>
                <c:pt idx="35">
                  <c:v>42.35</c:v>
                </c:pt>
                <c:pt idx="36">
                  <c:v>43.5</c:v>
                </c:pt>
                <c:pt idx="37">
                  <c:v>43.91</c:v>
                </c:pt>
                <c:pt idx="38">
                  <c:v>43.51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'Capitan Slow'!$E$18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'Capitan Slow'!$B$19:$B$57</c:f>
              <c:numCache>
                <c:formatCode>General</c:formatCode>
                <c:ptCount val="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cat>
          <c:val>
            <c:numRef>
              <c:f>'Capitan Slow'!$E$19:$E$57</c:f>
              <c:numCache>
                <c:formatCode>0.00</c:formatCode>
                <c:ptCount val="39"/>
                <c:pt idx="0">
                  <c:v>42.92</c:v>
                </c:pt>
                <c:pt idx="1">
                  <c:v>41.46</c:v>
                </c:pt>
                <c:pt idx="2">
                  <c:v>41.8</c:v>
                </c:pt>
                <c:pt idx="3">
                  <c:v>41.54</c:v>
                </c:pt>
                <c:pt idx="4">
                  <c:v>41.33</c:v>
                </c:pt>
                <c:pt idx="5">
                  <c:v>41.26</c:v>
                </c:pt>
                <c:pt idx="6">
                  <c:v>40.83</c:v>
                </c:pt>
                <c:pt idx="7">
                  <c:v>41.83</c:v>
                </c:pt>
                <c:pt idx="8">
                  <c:v>41.67</c:v>
                </c:pt>
                <c:pt idx="9">
                  <c:v>41.4</c:v>
                </c:pt>
                <c:pt idx="10">
                  <c:v>40.6</c:v>
                </c:pt>
                <c:pt idx="11">
                  <c:v>40.64</c:v>
                </c:pt>
                <c:pt idx="12">
                  <c:v>42.29</c:v>
                </c:pt>
                <c:pt idx="13">
                  <c:v>43.63</c:v>
                </c:pt>
                <c:pt idx="14">
                  <c:v>41.16</c:v>
                </c:pt>
                <c:pt idx="15">
                  <c:v>42.34</c:v>
                </c:pt>
                <c:pt idx="16">
                  <c:v>42.37</c:v>
                </c:pt>
                <c:pt idx="17">
                  <c:v>41.78</c:v>
                </c:pt>
                <c:pt idx="18">
                  <c:v>40.94</c:v>
                </c:pt>
                <c:pt idx="19">
                  <c:v>41.58</c:v>
                </c:pt>
                <c:pt idx="20">
                  <c:v>41.12</c:v>
                </c:pt>
                <c:pt idx="21">
                  <c:v>41.14</c:v>
                </c:pt>
                <c:pt idx="22">
                  <c:v>40.75</c:v>
                </c:pt>
                <c:pt idx="23">
                  <c:v>40.75</c:v>
                </c:pt>
                <c:pt idx="24">
                  <c:v>40.99</c:v>
                </c:pt>
                <c:pt idx="25">
                  <c:v>41.59</c:v>
                </c:pt>
                <c:pt idx="26">
                  <c:v>40.82</c:v>
                </c:pt>
                <c:pt idx="27">
                  <c:v>41.42</c:v>
                </c:pt>
                <c:pt idx="28">
                  <c:v>40.97</c:v>
                </c:pt>
                <c:pt idx="29">
                  <c:v>41.51</c:v>
                </c:pt>
                <c:pt idx="30">
                  <c:v>41.41</c:v>
                </c:pt>
                <c:pt idx="31">
                  <c:v>41.47</c:v>
                </c:pt>
                <c:pt idx="32">
                  <c:v>41.77</c:v>
                </c:pt>
                <c:pt idx="33">
                  <c:v>41.66</c:v>
                </c:pt>
                <c:pt idx="34">
                  <c:v>41.97</c:v>
                </c:pt>
                <c:pt idx="35">
                  <c:v>42.05</c:v>
                </c:pt>
                <c:pt idx="36">
                  <c:v>41.49</c:v>
                </c:pt>
                <c:pt idx="37">
                  <c:v>41.08</c:v>
                </c:pt>
                <c:pt idx="38">
                  <c:v>41.43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'Capitan Slow'!$F$18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'Capitan Slow'!$B$19:$B$57</c:f>
              <c:numCache>
                <c:formatCode>General</c:formatCode>
                <c:ptCount val="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</c:numCache>
            </c:numRef>
          </c:cat>
          <c:val>
            <c:numRef>
              <c:f>'Capitan Slow'!$F$19:$F$57</c:f>
              <c:numCache>
                <c:formatCode>0.00</c:formatCode>
                <c:ptCount val="39"/>
                <c:pt idx="0">
                  <c:v>43.74</c:v>
                </c:pt>
                <c:pt idx="1">
                  <c:v>43.81</c:v>
                </c:pt>
                <c:pt idx="2">
                  <c:v>42.79</c:v>
                </c:pt>
                <c:pt idx="3">
                  <c:v>44.12</c:v>
                </c:pt>
                <c:pt idx="4">
                  <c:v>42.25</c:v>
                </c:pt>
                <c:pt idx="5">
                  <c:v>42.75</c:v>
                </c:pt>
                <c:pt idx="6">
                  <c:v>41.81</c:v>
                </c:pt>
                <c:pt idx="7">
                  <c:v>41.53</c:v>
                </c:pt>
                <c:pt idx="8">
                  <c:v>41.74</c:v>
                </c:pt>
                <c:pt idx="9">
                  <c:v>41.48</c:v>
                </c:pt>
                <c:pt idx="10">
                  <c:v>41.83</c:v>
                </c:pt>
                <c:pt idx="11">
                  <c:v>41.91</c:v>
                </c:pt>
                <c:pt idx="12">
                  <c:v>41.38</c:v>
                </c:pt>
                <c:pt idx="13">
                  <c:v>42.01</c:v>
                </c:pt>
                <c:pt idx="14">
                  <c:v>42.2</c:v>
                </c:pt>
                <c:pt idx="15">
                  <c:v>41.4</c:v>
                </c:pt>
                <c:pt idx="16">
                  <c:v>42.53</c:v>
                </c:pt>
                <c:pt idx="17">
                  <c:v>41.1</c:v>
                </c:pt>
                <c:pt idx="18">
                  <c:v>41.99</c:v>
                </c:pt>
                <c:pt idx="19">
                  <c:v>41.88</c:v>
                </c:pt>
                <c:pt idx="20">
                  <c:v>41.99</c:v>
                </c:pt>
                <c:pt idx="21">
                  <c:v>41.76</c:v>
                </c:pt>
                <c:pt idx="22">
                  <c:v>41.31</c:v>
                </c:pt>
                <c:pt idx="23">
                  <c:v>41.84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240960"/>
        <c:axId val="38342656"/>
      </c:lineChart>
      <c:catAx>
        <c:axId val="55240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8342656"/>
        <c:crosses val="autoZero"/>
        <c:auto val="1"/>
        <c:lblAlgn val="ctr"/>
        <c:lblOffset val="100"/>
        <c:noMultiLvlLbl val="0"/>
      </c:catAx>
      <c:valAx>
        <c:axId val="38342656"/>
        <c:scaling>
          <c:orientation val="minMax"/>
          <c:max val="45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5524096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Кардиограмма!$N$11</c:f>
              <c:strCache>
                <c:ptCount val="1"/>
                <c:pt idx="0">
                  <c:v>Ognem Racing</c:v>
                </c:pt>
              </c:strCache>
            </c:strRef>
          </c:tx>
          <c:marker>
            <c:symbol val="none"/>
          </c:marker>
          <c:cat>
            <c:numRef>
              <c:f>Кардиограмма!$M$12:$M$184</c:f>
              <c:numCache>
                <c:formatCode>General</c:formatCode>
                <c:ptCount val="17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</c:numCache>
            </c:numRef>
          </c:cat>
          <c:val>
            <c:numRef>
              <c:f>Кардиограмма!$N$12:$N$184</c:f>
              <c:numCache>
                <c:formatCode>0.00</c:formatCode>
                <c:ptCount val="173"/>
                <c:pt idx="0">
                  <c:v>0.80999999999767169</c:v>
                </c:pt>
                <c:pt idx="1">
                  <c:v>2.2439534883697689</c:v>
                </c:pt>
                <c:pt idx="2">
                  <c:v>1.887906976741867</c:v>
                </c:pt>
                <c:pt idx="3">
                  <c:v>1.4018604651139626</c:v>
                </c:pt>
                <c:pt idx="4">
                  <c:v>3.4158139534860581</c:v>
                </c:pt>
                <c:pt idx="5">
                  <c:v>3.1597674418581576</c:v>
                </c:pt>
                <c:pt idx="6">
                  <c:v>2.7537209302302585</c:v>
                </c:pt>
                <c:pt idx="7">
                  <c:v>2.4776744186023549</c:v>
                </c:pt>
                <c:pt idx="8">
                  <c:v>3.0316279069744496</c:v>
                </c:pt>
                <c:pt idx="9">
                  <c:v>2.5455813953465452</c:v>
                </c:pt>
                <c:pt idx="10">
                  <c:v>2.2895348837186447</c:v>
                </c:pt>
                <c:pt idx="11">
                  <c:v>1.743488372090745</c:v>
                </c:pt>
                <c:pt idx="12">
                  <c:v>1.7774418604628437</c:v>
                </c:pt>
                <c:pt idx="13">
                  <c:v>2.4813953488349441</c:v>
                </c:pt>
                <c:pt idx="14">
                  <c:v>2.3853488372070402</c:v>
                </c:pt>
                <c:pt idx="15">
                  <c:v>1.7693023255791402</c:v>
                </c:pt>
                <c:pt idx="16">
                  <c:v>1.2132558139512355</c:v>
                </c:pt>
                <c:pt idx="17">
                  <c:v>0.67720930232333387</c:v>
                </c:pt>
                <c:pt idx="18">
                  <c:v>0.86116279069543111</c:v>
                </c:pt>
                <c:pt idx="19">
                  <c:v>0.6651162790675258</c:v>
                </c:pt>
                <c:pt idx="20">
                  <c:v>0.72906976743962559</c:v>
                </c:pt>
                <c:pt idx="21">
                  <c:v>0.39302325581172681</c:v>
                </c:pt>
                <c:pt idx="22">
                  <c:v>3.6976744183824906E-2</c:v>
                </c:pt>
                <c:pt idx="23">
                  <c:v>-0.569069767444077</c:v>
                </c:pt>
                <c:pt idx="24">
                  <c:v>-0.96511627907197806</c:v>
                </c:pt>
                <c:pt idx="25">
                  <c:v>-1.331162790699878</c:v>
                </c:pt>
                <c:pt idx="26">
                  <c:v>-1.7672093023277782</c:v>
                </c:pt>
                <c:pt idx="27">
                  <c:v>-2.1132558139556821</c:v>
                </c:pt>
                <c:pt idx="28">
                  <c:v>-2.5393023255835843</c:v>
                </c:pt>
                <c:pt idx="29">
                  <c:v>-2.6653488372114893</c:v>
                </c:pt>
                <c:pt idx="30">
                  <c:v>-3.0913953488393915</c:v>
                </c:pt>
                <c:pt idx="31">
                  <c:v>-3.4174418604672923</c:v>
                </c:pt>
                <c:pt idx="32">
                  <c:v>-3.5234883720951942</c:v>
                </c:pt>
                <c:pt idx="33">
                  <c:v>-3.7395348837230955</c:v>
                </c:pt>
                <c:pt idx="34">
                  <c:v>-3.9355813953510008</c:v>
                </c:pt>
                <c:pt idx="35">
                  <c:v>-4.4716279069789024</c:v>
                </c:pt>
                <c:pt idx="36">
                  <c:v>-4.8976744186068046</c:v>
                </c:pt>
                <c:pt idx="37">
                  <c:v>-5.363720930234706</c:v>
                </c:pt>
                <c:pt idx="38">
                  <c:v>-5.6797674418626087</c:v>
                </c:pt>
                <c:pt idx="39">
                  <c:v>-5.2558139534905095</c:v>
                </c:pt>
                <c:pt idx="40">
                  <c:v>-5.3718604651184094</c:v>
                </c:pt>
                <c:pt idx="41">
                  <c:v>-5.6679069767463091</c:v>
                </c:pt>
                <c:pt idx="42">
                  <c:v>-5.9739534883742138</c:v>
                </c:pt>
                <c:pt idx="43">
                  <c:v>-17.230000000002121</c:v>
                </c:pt>
                <c:pt idx="44">
                  <c:v>-14.856046511630026</c:v>
                </c:pt>
                <c:pt idx="45">
                  <c:v>-14.272093023257931</c:v>
                </c:pt>
                <c:pt idx="46">
                  <c:v>-13.908139534885834</c:v>
                </c:pt>
                <c:pt idx="47">
                  <c:v>-13.524186046513734</c:v>
                </c:pt>
                <c:pt idx="48">
                  <c:v>-13.600232558141634</c:v>
                </c:pt>
                <c:pt idx="49">
                  <c:v>-13.646279069769534</c:v>
                </c:pt>
                <c:pt idx="50">
                  <c:v>-13.462325581397437</c:v>
                </c:pt>
                <c:pt idx="51">
                  <c:v>-13.568372093025339</c:v>
                </c:pt>
                <c:pt idx="52">
                  <c:v>-13.624418604653243</c:v>
                </c:pt>
                <c:pt idx="53">
                  <c:v>-13.430465116281148</c:v>
                </c:pt>
                <c:pt idx="54">
                  <c:v>-13.206511627909052</c:v>
                </c:pt>
                <c:pt idx="55">
                  <c:v>-13.142558139536952</c:v>
                </c:pt>
                <c:pt idx="56">
                  <c:v>-13.008604651164852</c:v>
                </c:pt>
                <c:pt idx="57">
                  <c:v>-13.054651162792752</c:v>
                </c:pt>
                <c:pt idx="58">
                  <c:v>-12.810697674420652</c:v>
                </c:pt>
                <c:pt idx="59">
                  <c:v>-12.696744186048555</c:v>
                </c:pt>
                <c:pt idx="60">
                  <c:v>-12.39279069767646</c:v>
                </c:pt>
                <c:pt idx="61">
                  <c:v>-12.18883720930436</c:v>
                </c:pt>
                <c:pt idx="62">
                  <c:v>-11.764883720932261</c:v>
                </c:pt>
                <c:pt idx="63">
                  <c:v>-11.31093023256016</c:v>
                </c:pt>
                <c:pt idx="64">
                  <c:v>-11.276976744188062</c:v>
                </c:pt>
                <c:pt idx="65">
                  <c:v>-11.143023255815962</c:v>
                </c:pt>
                <c:pt idx="66">
                  <c:v>-10.939069767443861</c:v>
                </c:pt>
                <c:pt idx="67">
                  <c:v>-11.005116279071764</c:v>
                </c:pt>
                <c:pt idx="68">
                  <c:v>-10.531162790699668</c:v>
                </c:pt>
                <c:pt idx="69">
                  <c:v>-10.487209302327571</c:v>
                </c:pt>
                <c:pt idx="70">
                  <c:v>-10.233255813955473</c:v>
                </c:pt>
                <c:pt idx="71">
                  <c:v>-10.019302325583375</c:v>
                </c:pt>
                <c:pt idx="72">
                  <c:v>-9.0453488372112787</c:v>
                </c:pt>
                <c:pt idx="73">
                  <c:v>-9.0613953488391843</c:v>
                </c:pt>
                <c:pt idx="74">
                  <c:v>-8.9474418604670873</c:v>
                </c:pt>
                <c:pt idx="75">
                  <c:v>-8.8734883720949895</c:v>
                </c:pt>
                <c:pt idx="76">
                  <c:v>-8.359534883722894</c:v>
                </c:pt>
                <c:pt idx="77">
                  <c:v>-8.2055813953507979</c:v>
                </c:pt>
                <c:pt idx="78">
                  <c:v>-3.3416279069787151</c:v>
                </c:pt>
                <c:pt idx="79">
                  <c:v>-1.3776744186066168</c:v>
                </c:pt>
                <c:pt idx="80">
                  <c:v>-0.87372093023451924</c:v>
                </c:pt>
                <c:pt idx="81">
                  <c:v>-0.59976744186241859</c:v>
                </c:pt>
                <c:pt idx="82">
                  <c:v>-0.49581395349031965</c:v>
                </c:pt>
                <c:pt idx="83">
                  <c:v>-0.78186046511822127</c:v>
                </c:pt>
                <c:pt idx="84">
                  <c:v>-0.68790697674612034</c:v>
                </c:pt>
                <c:pt idx="85">
                  <c:v>-0.5039534883740231</c:v>
                </c:pt>
                <c:pt idx="86">
                  <c:v>-0.68000000000192529</c:v>
                </c:pt>
                <c:pt idx="87">
                  <c:v>-0.64604651162982663</c:v>
                </c:pt>
                <c:pt idx="88">
                  <c:v>-0.37209302325772597</c:v>
                </c:pt>
                <c:pt idx="89">
                  <c:v>-0.53813953488563016</c:v>
                </c:pt>
                <c:pt idx="90">
                  <c:v>-0.72418604651353036</c:v>
                </c:pt>
                <c:pt idx="91">
                  <c:v>-0.91023255814143056</c:v>
                </c:pt>
                <c:pt idx="92">
                  <c:v>-0.63627906976932991</c:v>
                </c:pt>
                <c:pt idx="93">
                  <c:v>-0.62232558139723437</c:v>
                </c:pt>
                <c:pt idx="94">
                  <c:v>-0.72837209302513628</c:v>
                </c:pt>
                <c:pt idx="95">
                  <c:v>-0.98441860465303677</c:v>
                </c:pt>
                <c:pt idx="96">
                  <c:v>-1.2804651162809364</c:v>
                </c:pt>
                <c:pt idx="97">
                  <c:v>-0.31651162790883802</c:v>
                </c:pt>
                <c:pt idx="98">
                  <c:v>-0.1525581395367368</c:v>
                </c:pt>
                <c:pt idx="99">
                  <c:v>0.14139534883535987</c:v>
                </c:pt>
                <c:pt idx="100">
                  <c:v>0.14534883720745739</c:v>
                </c:pt>
                <c:pt idx="101">
                  <c:v>0.2993023255795535</c:v>
                </c:pt>
                <c:pt idx="102">
                  <c:v>0.35325581395164818</c:v>
                </c:pt>
                <c:pt idx="103">
                  <c:v>9.7209302323747693E-2</c:v>
                </c:pt>
                <c:pt idx="104">
                  <c:v>0.18116279069584351</c:v>
                </c:pt>
                <c:pt idx="105">
                  <c:v>0.16511627906793791</c:v>
                </c:pt>
                <c:pt idx="106">
                  <c:v>0.20906976744003458</c:v>
                </c:pt>
                <c:pt idx="107">
                  <c:v>0.22302325581213012</c:v>
                </c:pt>
                <c:pt idx="108">
                  <c:v>0.15697674418422736</c:v>
                </c:pt>
                <c:pt idx="109">
                  <c:v>3.0930232556322323E-2</c:v>
                </c:pt>
                <c:pt idx="110">
                  <c:v>-0.18511627907157902</c:v>
                </c:pt>
                <c:pt idx="111">
                  <c:v>-0.14116279069948234</c:v>
                </c:pt>
                <c:pt idx="112">
                  <c:v>-0.29720930232738141</c:v>
                </c:pt>
                <c:pt idx="113">
                  <c:v>-0.54325581395528388</c:v>
                </c:pt>
                <c:pt idx="114">
                  <c:v>-0.67930232558318693</c:v>
                </c:pt>
                <c:pt idx="115">
                  <c:v>-0.59534883721109111</c:v>
                </c:pt>
                <c:pt idx="116">
                  <c:v>-0.31139534883899245</c:v>
                </c:pt>
                <c:pt idx="117">
                  <c:v>-0.34744186046689407</c:v>
                </c:pt>
                <c:pt idx="118">
                  <c:v>-0.21348837209479399</c:v>
                </c:pt>
                <c:pt idx="119">
                  <c:v>-0.2395348837226976</c:v>
                </c:pt>
                <c:pt idx="120">
                  <c:v>-0.10558139535059752</c:v>
                </c:pt>
                <c:pt idx="121">
                  <c:v>0.10837209302150086</c:v>
                </c:pt>
                <c:pt idx="122">
                  <c:v>0.2123255813935998</c:v>
                </c:pt>
                <c:pt idx="123">
                  <c:v>0.30627906976570074</c:v>
                </c:pt>
                <c:pt idx="124">
                  <c:v>5.0232558137800254E-2</c:v>
                </c:pt>
                <c:pt idx="125">
                  <c:v>0.54418604650989977</c:v>
                </c:pt>
                <c:pt idx="126">
                  <c:v>0.64813953488199871</c:v>
                </c:pt>
                <c:pt idx="127">
                  <c:v>0.72209302325409652</c:v>
                </c:pt>
                <c:pt idx="128">
                  <c:v>0.82604651162619547</c:v>
                </c:pt>
                <c:pt idx="129">
                  <c:v>0.79999999999829186</c:v>
                </c:pt>
                <c:pt idx="130">
                  <c:v>0.89395348837039279</c:v>
                </c:pt>
                <c:pt idx="131">
                  <c:v>1.1479069767424903</c:v>
                </c:pt>
                <c:pt idx="132">
                  <c:v>5.9018604651145949</c:v>
                </c:pt>
                <c:pt idx="133">
                  <c:v>8.2558139534866939</c:v>
                </c:pt>
                <c:pt idx="134">
                  <c:v>8.3597674418587928</c:v>
                </c:pt>
                <c:pt idx="135">
                  <c:v>8.1637209302308875</c:v>
                </c:pt>
                <c:pt idx="136">
                  <c:v>8.0876744186029867</c:v>
                </c:pt>
                <c:pt idx="137">
                  <c:v>8.3016279069750851</c:v>
                </c:pt>
                <c:pt idx="138">
                  <c:v>8.2455813953471804</c:v>
                </c:pt>
                <c:pt idx="139">
                  <c:v>8.1595348837192816</c:v>
                </c:pt>
                <c:pt idx="140">
                  <c:v>7.7334883720913794</c:v>
                </c:pt>
                <c:pt idx="141">
                  <c:v>7.4874418604634769</c:v>
                </c:pt>
                <c:pt idx="142">
                  <c:v>7.0613953488355747</c:v>
                </c:pt>
                <c:pt idx="143">
                  <c:v>6.7753488372076731</c:v>
                </c:pt>
                <c:pt idx="144">
                  <c:v>6.5793023255797678</c:v>
                </c:pt>
                <c:pt idx="145">
                  <c:v>6.3132558139518622</c:v>
                </c:pt>
                <c:pt idx="146">
                  <c:v>5.9472093023239623</c:v>
                </c:pt>
                <c:pt idx="147">
                  <c:v>5.6011627906960584</c:v>
                </c:pt>
                <c:pt idx="148">
                  <c:v>5.3551162790681559</c:v>
                </c:pt>
                <c:pt idx="149">
                  <c:v>5.1490697674402526</c:v>
                </c:pt>
                <c:pt idx="150">
                  <c:v>4.7930232558123507</c:v>
                </c:pt>
                <c:pt idx="151">
                  <c:v>4.5269767441844451</c:v>
                </c:pt>
                <c:pt idx="152">
                  <c:v>4.3509302325565429</c:v>
                </c:pt>
                <c:pt idx="153">
                  <c:v>4.1148837209286384</c:v>
                </c:pt>
                <c:pt idx="154">
                  <c:v>3.9488372093007342</c:v>
                </c:pt>
                <c:pt idx="155">
                  <c:v>3.5027906976728289</c:v>
                </c:pt>
                <c:pt idx="156">
                  <c:v>3.1667441860449301</c:v>
                </c:pt>
                <c:pt idx="157">
                  <c:v>2.7706976744170291</c:v>
                </c:pt>
                <c:pt idx="158">
                  <c:v>2.4846511627891275</c:v>
                </c:pt>
                <c:pt idx="159">
                  <c:v>2.1086046511612224</c:v>
                </c:pt>
                <c:pt idx="160">
                  <c:v>1.8225581395333208</c:v>
                </c:pt>
                <c:pt idx="161">
                  <c:v>1.6065116279054195</c:v>
                </c:pt>
                <c:pt idx="162">
                  <c:v>1.7104651162775184</c:v>
                </c:pt>
                <c:pt idx="163">
                  <c:v>1.7144186046496159</c:v>
                </c:pt>
                <c:pt idx="164">
                  <c:v>1.5683720930217149</c:v>
                </c:pt>
                <c:pt idx="165">
                  <c:v>1.3623255813938115</c:v>
                </c:pt>
                <c:pt idx="166">
                  <c:v>1.1362790697659122</c:v>
                </c:pt>
                <c:pt idx="167">
                  <c:v>0.83023255813800745</c:v>
                </c:pt>
                <c:pt idx="168">
                  <c:v>0.65418604651010526</c:v>
                </c:pt>
                <c:pt idx="169">
                  <c:v>0.42813953488220591</c:v>
                </c:pt>
                <c:pt idx="170">
                  <c:v>0.33209302325430201</c:v>
                </c:pt>
                <c:pt idx="171">
                  <c:v>4.6046511626400388E-2</c:v>
                </c:pt>
                <c:pt idx="172">
                  <c:v>-1.4992451724538114E-12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Кардиограмма!$O$11</c:f>
              <c:strCache>
                <c:ptCount val="1"/>
                <c:pt idx="0">
                  <c:v>Winni</c:v>
                </c:pt>
              </c:strCache>
            </c:strRef>
          </c:tx>
          <c:marker>
            <c:symbol val="none"/>
          </c:marker>
          <c:cat>
            <c:numRef>
              <c:f>Кардиограмма!$M$12:$M$184</c:f>
              <c:numCache>
                <c:formatCode>General</c:formatCode>
                <c:ptCount val="17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</c:numCache>
            </c:numRef>
          </c:cat>
          <c:val>
            <c:numRef>
              <c:f>Кардиограмма!$O$12:$O$184</c:f>
              <c:numCache>
                <c:formatCode>0.00</c:formatCode>
                <c:ptCount val="173"/>
                <c:pt idx="0">
                  <c:v>0</c:v>
                </c:pt>
                <c:pt idx="1">
                  <c:v>0.99395348837209951</c:v>
                </c:pt>
                <c:pt idx="2">
                  <c:v>0.94790697674419988</c:v>
                </c:pt>
                <c:pt idx="3">
                  <c:v>0.63186046511629712</c:v>
                </c:pt>
                <c:pt idx="4">
                  <c:v>0.37581395348839663</c:v>
                </c:pt>
                <c:pt idx="5">
                  <c:v>9.9767441860493022E-2</c:v>
                </c:pt>
                <c:pt idx="6">
                  <c:v>-5.6279069767406043E-2</c:v>
                </c:pt>
                <c:pt idx="7">
                  <c:v>-0.51232558139530937</c:v>
                </c:pt>
                <c:pt idx="8">
                  <c:v>-0.73837209302320872</c:v>
                </c:pt>
                <c:pt idx="9">
                  <c:v>-1.184418604651114</c:v>
                </c:pt>
                <c:pt idx="10">
                  <c:v>-1.5004651162790168</c:v>
                </c:pt>
                <c:pt idx="11">
                  <c:v>-1.7565116279069173</c:v>
                </c:pt>
                <c:pt idx="12">
                  <c:v>-1.9725581395348186</c:v>
                </c:pt>
                <c:pt idx="13">
                  <c:v>-2.0486046511627194</c:v>
                </c:pt>
                <c:pt idx="14">
                  <c:v>-2.1246511627906202</c:v>
                </c:pt>
                <c:pt idx="15">
                  <c:v>-2.4606976744185189</c:v>
                </c:pt>
                <c:pt idx="16">
                  <c:v>-2.7067441860464214</c:v>
                </c:pt>
                <c:pt idx="17">
                  <c:v>-2.9127906976743247</c:v>
                </c:pt>
                <c:pt idx="18">
                  <c:v>-3.2288372093022275</c:v>
                </c:pt>
                <c:pt idx="19">
                  <c:v>-3.6048837209301325</c:v>
                </c:pt>
                <c:pt idx="20">
                  <c:v>-4.0109302325580316</c:v>
                </c:pt>
                <c:pt idx="21">
                  <c:v>-4.4769767441859329</c:v>
                </c:pt>
                <c:pt idx="22">
                  <c:v>-4.3230232558138368</c:v>
                </c:pt>
                <c:pt idx="23">
                  <c:v>-4.1390697674417396</c:v>
                </c:pt>
                <c:pt idx="24">
                  <c:v>-4.4551162790696424</c:v>
                </c:pt>
                <c:pt idx="25">
                  <c:v>-4.6211627906975465</c:v>
                </c:pt>
                <c:pt idx="26">
                  <c:v>-4.7772093023254456</c:v>
                </c:pt>
                <c:pt idx="27">
                  <c:v>-5.0332558139533461</c:v>
                </c:pt>
                <c:pt idx="28">
                  <c:v>-5.4393023255812452</c:v>
                </c:pt>
                <c:pt idx="29">
                  <c:v>-5.5353488372091491</c:v>
                </c:pt>
                <c:pt idx="30">
                  <c:v>-5.9213953488370521</c:v>
                </c:pt>
                <c:pt idx="31">
                  <c:v>-5.7974418604649571</c:v>
                </c:pt>
                <c:pt idx="32">
                  <c:v>-5.6334883720928559</c:v>
                </c:pt>
                <c:pt idx="33">
                  <c:v>-5.1695348837207575</c:v>
                </c:pt>
                <c:pt idx="34">
                  <c:v>-5.405581395348662</c:v>
                </c:pt>
                <c:pt idx="35">
                  <c:v>-5.3716279069765633</c:v>
                </c:pt>
                <c:pt idx="36">
                  <c:v>-5.5076744186044664</c:v>
                </c:pt>
                <c:pt idx="37">
                  <c:v>-20.943720930232374</c:v>
                </c:pt>
                <c:pt idx="38">
                  <c:v>-19.079767441860277</c:v>
                </c:pt>
                <c:pt idx="39">
                  <c:v>-17.395813953488179</c:v>
                </c:pt>
                <c:pt idx="40">
                  <c:v>-16.871860465116079</c:v>
                </c:pt>
                <c:pt idx="41">
                  <c:v>-16.747906976743984</c:v>
                </c:pt>
                <c:pt idx="42">
                  <c:v>-16.443953488371889</c:v>
                </c:pt>
                <c:pt idx="43">
                  <c:v>-16.319999999999794</c:v>
                </c:pt>
                <c:pt idx="44">
                  <c:v>-15.976046511627693</c:v>
                </c:pt>
                <c:pt idx="45">
                  <c:v>-15.882093023255592</c:v>
                </c:pt>
                <c:pt idx="46">
                  <c:v>-15.778139534883493</c:v>
                </c:pt>
                <c:pt idx="47">
                  <c:v>-15.664186046511396</c:v>
                </c:pt>
                <c:pt idx="48">
                  <c:v>-15.520232558139298</c:v>
                </c:pt>
                <c:pt idx="49">
                  <c:v>-15.296279069767202</c:v>
                </c:pt>
                <c:pt idx="50">
                  <c:v>-15.332325581395104</c:v>
                </c:pt>
                <c:pt idx="51">
                  <c:v>-15.208372093023009</c:v>
                </c:pt>
                <c:pt idx="52">
                  <c:v>-15.054418604650913</c:v>
                </c:pt>
                <c:pt idx="53">
                  <c:v>-15.120465116278815</c:v>
                </c:pt>
                <c:pt idx="54">
                  <c:v>-15.026511627906714</c:v>
                </c:pt>
                <c:pt idx="55">
                  <c:v>-14.952558139534617</c:v>
                </c:pt>
                <c:pt idx="56">
                  <c:v>-14.878604651162519</c:v>
                </c:pt>
                <c:pt idx="57">
                  <c:v>-14.924651162790418</c:v>
                </c:pt>
                <c:pt idx="58">
                  <c:v>-14.950697674418322</c:v>
                </c:pt>
                <c:pt idx="59">
                  <c:v>-14.736744186046224</c:v>
                </c:pt>
                <c:pt idx="60">
                  <c:v>-14.592790697674126</c:v>
                </c:pt>
                <c:pt idx="61">
                  <c:v>-14.748837209302025</c:v>
                </c:pt>
                <c:pt idx="62">
                  <c:v>-14.794883720929924</c:v>
                </c:pt>
                <c:pt idx="63">
                  <c:v>-14.870930232557825</c:v>
                </c:pt>
                <c:pt idx="64">
                  <c:v>-14.836976744185726</c:v>
                </c:pt>
                <c:pt idx="65">
                  <c:v>-14.803023255813628</c:v>
                </c:pt>
                <c:pt idx="66">
                  <c:v>-14.519069767441529</c:v>
                </c:pt>
                <c:pt idx="67">
                  <c:v>-14.515116279069431</c:v>
                </c:pt>
                <c:pt idx="68">
                  <c:v>-14.261162790697334</c:v>
                </c:pt>
                <c:pt idx="69">
                  <c:v>-14.197209302325234</c:v>
                </c:pt>
                <c:pt idx="70">
                  <c:v>-14.123255813953136</c:v>
                </c:pt>
                <c:pt idx="71">
                  <c:v>-13.929302325581041</c:v>
                </c:pt>
                <c:pt idx="72">
                  <c:v>-13.745348837208944</c:v>
                </c:pt>
                <c:pt idx="73">
                  <c:v>-13.561395348836847</c:v>
                </c:pt>
                <c:pt idx="74">
                  <c:v>-13.117441860464751</c:v>
                </c:pt>
                <c:pt idx="75">
                  <c:v>-12.973488372092653</c:v>
                </c:pt>
                <c:pt idx="76">
                  <c:v>-12.949534883720553</c:v>
                </c:pt>
                <c:pt idx="77">
                  <c:v>-12.845581395348454</c:v>
                </c:pt>
                <c:pt idx="78">
                  <c:v>-12.781627906976354</c:v>
                </c:pt>
                <c:pt idx="79">
                  <c:v>-12.587674418604259</c:v>
                </c:pt>
                <c:pt idx="80">
                  <c:v>-12.48372093023216</c:v>
                </c:pt>
                <c:pt idx="81">
                  <c:v>-12.509767441860063</c:v>
                </c:pt>
                <c:pt idx="82">
                  <c:v>-11.665813953487962</c:v>
                </c:pt>
                <c:pt idx="83">
                  <c:v>-11.091860465115865</c:v>
                </c:pt>
                <c:pt idx="84">
                  <c:v>-10.987906976743766</c:v>
                </c:pt>
                <c:pt idx="85">
                  <c:v>-7.9239534883716658</c:v>
                </c:pt>
                <c:pt idx="86">
                  <c:v>-7.7299999999995705</c:v>
                </c:pt>
                <c:pt idx="87">
                  <c:v>-3.4060465116274656</c:v>
                </c:pt>
                <c:pt idx="88">
                  <c:v>-2.0320930232553707</c:v>
                </c:pt>
                <c:pt idx="89">
                  <c:v>-1.6381395348832726</c:v>
                </c:pt>
                <c:pt idx="90">
                  <c:v>-1.3241860465111728</c:v>
                </c:pt>
                <c:pt idx="91">
                  <c:v>-1.1002325581390764</c:v>
                </c:pt>
                <c:pt idx="92">
                  <c:v>-6.6279069766977727E-2</c:v>
                </c:pt>
                <c:pt idx="93">
                  <c:v>-2.3255813948779291E-3</c:v>
                </c:pt>
                <c:pt idx="94">
                  <c:v>0.31162790697722187</c:v>
                </c:pt>
                <c:pt idx="95">
                  <c:v>0.49558139534931911</c:v>
                </c:pt>
                <c:pt idx="96">
                  <c:v>0.80953488372141891</c:v>
                </c:pt>
                <c:pt idx="97">
                  <c:v>1.1534883720935198</c:v>
                </c:pt>
                <c:pt idx="98">
                  <c:v>1.3674418604656182</c:v>
                </c:pt>
                <c:pt idx="99">
                  <c:v>1.701395348837714</c:v>
                </c:pt>
                <c:pt idx="100">
                  <c:v>2.1753488372098104</c:v>
                </c:pt>
                <c:pt idx="101">
                  <c:v>2.179302325581908</c:v>
                </c:pt>
                <c:pt idx="102">
                  <c:v>2.7132558139540066</c:v>
                </c:pt>
                <c:pt idx="103">
                  <c:v>2.917209302326107</c:v>
                </c:pt>
                <c:pt idx="104">
                  <c:v>3.3311627906982082</c:v>
                </c:pt>
                <c:pt idx="105">
                  <c:v>3.4851162790703043</c:v>
                </c:pt>
                <c:pt idx="106">
                  <c:v>3.8090697674424021</c:v>
                </c:pt>
                <c:pt idx="107">
                  <c:v>8.2730232558144792</c:v>
                </c:pt>
                <c:pt idx="108">
                  <c:v>9.2369767441865775</c:v>
                </c:pt>
                <c:pt idx="109">
                  <c:v>9.2309302325586771</c:v>
                </c:pt>
                <c:pt idx="110">
                  <c:v>9.1648837209307743</c:v>
                </c:pt>
                <c:pt idx="111">
                  <c:v>8.968837209302869</c:v>
                </c:pt>
                <c:pt idx="112">
                  <c:v>8.6727906976749694</c:v>
                </c:pt>
                <c:pt idx="113">
                  <c:v>8.2567441860470652</c:v>
                </c:pt>
                <c:pt idx="114">
                  <c:v>8.070697674419165</c:v>
                </c:pt>
                <c:pt idx="115">
                  <c:v>8.2846511627912633</c:v>
                </c:pt>
                <c:pt idx="116">
                  <c:v>8.5986046511633631</c:v>
                </c:pt>
                <c:pt idx="117">
                  <c:v>8.5925581395354627</c:v>
                </c:pt>
                <c:pt idx="118">
                  <c:v>8.566511627907559</c:v>
                </c:pt>
                <c:pt idx="119">
                  <c:v>8.4804651162796603</c:v>
                </c:pt>
                <c:pt idx="120">
                  <c:v>8.6844186046517606</c:v>
                </c:pt>
                <c:pt idx="121">
                  <c:v>8.8083720930238556</c:v>
                </c:pt>
                <c:pt idx="122">
                  <c:v>8.9423255813959557</c:v>
                </c:pt>
                <c:pt idx="123">
                  <c:v>8.7062790697680512</c:v>
                </c:pt>
                <c:pt idx="124">
                  <c:v>8.6002325581401493</c:v>
                </c:pt>
                <c:pt idx="125">
                  <c:v>8.4941860465122474</c:v>
                </c:pt>
                <c:pt idx="126">
                  <c:v>8.2681395348843481</c:v>
                </c:pt>
                <c:pt idx="127">
                  <c:v>8.0820930232564479</c:v>
                </c:pt>
                <c:pt idx="128">
                  <c:v>7.8260465116285474</c:v>
                </c:pt>
                <c:pt idx="129">
                  <c:v>7.9800000000006435</c:v>
                </c:pt>
                <c:pt idx="130">
                  <c:v>7.9539534883727399</c:v>
                </c:pt>
                <c:pt idx="131">
                  <c:v>8.0679069767448368</c:v>
                </c:pt>
                <c:pt idx="132">
                  <c:v>8.1018604651169355</c:v>
                </c:pt>
                <c:pt idx="133">
                  <c:v>8.5258139534890347</c:v>
                </c:pt>
                <c:pt idx="134">
                  <c:v>8.6197674418611356</c:v>
                </c:pt>
                <c:pt idx="135">
                  <c:v>8.5237209302332317</c:v>
                </c:pt>
                <c:pt idx="136">
                  <c:v>8.3876744186053287</c:v>
                </c:pt>
                <c:pt idx="137">
                  <c:v>8.6516279069774242</c:v>
                </c:pt>
                <c:pt idx="138">
                  <c:v>8.6455813953495237</c:v>
                </c:pt>
                <c:pt idx="139">
                  <c:v>8.4095348837216193</c:v>
                </c:pt>
                <c:pt idx="140">
                  <c:v>8.3034883720937174</c:v>
                </c:pt>
                <c:pt idx="141">
                  <c:v>8.0074418604658177</c:v>
                </c:pt>
                <c:pt idx="142">
                  <c:v>7.8813953488379127</c:v>
                </c:pt>
                <c:pt idx="143">
                  <c:v>7.6753488372100094</c:v>
                </c:pt>
                <c:pt idx="144">
                  <c:v>7.8493023255821086</c:v>
                </c:pt>
                <c:pt idx="145">
                  <c:v>7.6032558139542061</c:v>
                </c:pt>
                <c:pt idx="146">
                  <c:v>7.4772093023263011</c:v>
                </c:pt>
                <c:pt idx="147">
                  <c:v>7.1511627906984003</c:v>
                </c:pt>
                <c:pt idx="148">
                  <c:v>6.8651162790704987</c:v>
                </c:pt>
                <c:pt idx="149">
                  <c:v>6.7290697674425957</c:v>
                </c:pt>
                <c:pt idx="150">
                  <c:v>6.2830232558146903</c:v>
                </c:pt>
                <c:pt idx="151">
                  <c:v>5.9869767441867907</c:v>
                </c:pt>
                <c:pt idx="152">
                  <c:v>5.6509302325588919</c:v>
                </c:pt>
                <c:pt idx="153">
                  <c:v>5.4348837209309906</c:v>
                </c:pt>
                <c:pt idx="154">
                  <c:v>5.5388372093030895</c:v>
                </c:pt>
                <c:pt idx="155">
                  <c:v>5.1827906976751876</c:v>
                </c:pt>
                <c:pt idx="156">
                  <c:v>5.1267441860472829</c:v>
                </c:pt>
                <c:pt idx="157">
                  <c:v>5.0406976744193841</c:v>
                </c:pt>
                <c:pt idx="158">
                  <c:v>5.4346511627914822</c:v>
                </c:pt>
                <c:pt idx="159">
                  <c:v>5.25860465116358</c:v>
                </c:pt>
                <c:pt idx="160">
                  <c:v>5.3225581395356798</c:v>
                </c:pt>
                <c:pt idx="161">
                  <c:v>5.4065116279077756</c:v>
                </c:pt>
                <c:pt idx="162">
                  <c:v>5.5204651162798726</c:v>
                </c:pt>
                <c:pt idx="163">
                  <c:v>5.3744186046519715</c:v>
                </c:pt>
                <c:pt idx="164">
                  <c:v>5.2383720930240685</c:v>
                </c:pt>
                <c:pt idx="165">
                  <c:v>5.5223255813961671</c:v>
                </c:pt>
                <c:pt idx="166">
                  <c:v>5.3962790697682621</c:v>
                </c:pt>
                <c:pt idx="167">
                  <c:v>5.5502325581403582</c:v>
                </c:pt>
                <c:pt idx="168">
                  <c:v>5.6041860465124529</c:v>
                </c:pt>
                <c:pt idx="169">
                  <c:v>5.7981395348845481</c:v>
                </c:pt>
                <c:pt idx="170">
                  <c:v>5.7220930232566474</c:v>
                </c:pt>
                <c:pt idx="171">
                  <c:v>5.7860465116287472</c:v>
                </c:pt>
                <c:pt idx="172">
                  <c:v>6.0000000000008455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Кардиограмма!$P$11</c:f>
              <c:strCache>
                <c:ptCount val="1"/>
                <c:pt idx="0">
                  <c:v>OldSchool</c:v>
                </c:pt>
              </c:strCache>
            </c:strRef>
          </c:tx>
          <c:marker>
            <c:symbol val="none"/>
          </c:marker>
          <c:cat>
            <c:numRef>
              <c:f>Кардиограмма!$M$12:$M$184</c:f>
              <c:numCache>
                <c:formatCode>General</c:formatCode>
                <c:ptCount val="17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</c:numCache>
            </c:numRef>
          </c:cat>
          <c:val>
            <c:numRef>
              <c:f>Кардиограмма!$P$12:$P$184</c:f>
              <c:numCache>
                <c:formatCode>0.00</c:formatCode>
                <c:ptCount val="173"/>
                <c:pt idx="0">
                  <c:v>1.3899999999985084</c:v>
                </c:pt>
                <c:pt idx="1">
                  <c:v>4.0439534883706045</c:v>
                </c:pt>
                <c:pt idx="2">
                  <c:v>4.0779069767427032</c:v>
                </c:pt>
                <c:pt idx="3">
                  <c:v>5.1018604651148038</c:v>
                </c:pt>
                <c:pt idx="4">
                  <c:v>4.7258139534868988</c:v>
                </c:pt>
                <c:pt idx="5">
                  <c:v>4.9397674418589972</c:v>
                </c:pt>
                <c:pt idx="6">
                  <c:v>4.6837209302310967</c:v>
                </c:pt>
                <c:pt idx="7">
                  <c:v>4.8676744186031939</c:v>
                </c:pt>
                <c:pt idx="8">
                  <c:v>4.751627906975294</c:v>
                </c:pt>
                <c:pt idx="9">
                  <c:v>4.8155813953473938</c:v>
                </c:pt>
                <c:pt idx="10">
                  <c:v>5.2395348837194931</c:v>
                </c:pt>
                <c:pt idx="11">
                  <c:v>5.2834883720915897</c:v>
                </c:pt>
                <c:pt idx="12">
                  <c:v>5.1274418604636907</c:v>
                </c:pt>
                <c:pt idx="13">
                  <c:v>4.9813953488357896</c:v>
                </c:pt>
                <c:pt idx="14">
                  <c:v>4.93534883720789</c:v>
                </c:pt>
                <c:pt idx="15">
                  <c:v>5.6193023255799872</c:v>
                </c:pt>
                <c:pt idx="16">
                  <c:v>5.683255813952087</c:v>
                </c:pt>
                <c:pt idx="17">
                  <c:v>5.557209302324182</c:v>
                </c:pt>
                <c:pt idx="18">
                  <c:v>5.4111627906962809</c:v>
                </c:pt>
                <c:pt idx="19">
                  <c:v>5.1551162790683804</c:v>
                </c:pt>
                <c:pt idx="20">
                  <c:v>5.0390697674404805</c:v>
                </c:pt>
                <c:pt idx="21">
                  <c:v>5.0530232558125761</c:v>
                </c:pt>
                <c:pt idx="22">
                  <c:v>5.0769767441846767</c:v>
                </c:pt>
                <c:pt idx="23">
                  <c:v>4.9609302325567768</c:v>
                </c:pt>
                <c:pt idx="24">
                  <c:v>4.884883720928876</c:v>
                </c:pt>
                <c:pt idx="25">
                  <c:v>4.978837209300977</c:v>
                </c:pt>
                <c:pt idx="26">
                  <c:v>4.8527906976730719</c:v>
                </c:pt>
                <c:pt idx="27">
                  <c:v>5.1267441860451726</c:v>
                </c:pt>
                <c:pt idx="28">
                  <c:v>5.3206976744172678</c:v>
                </c:pt>
                <c:pt idx="29">
                  <c:v>5.4146511627893688</c:v>
                </c:pt>
                <c:pt idx="30">
                  <c:v>5.358604651161464</c:v>
                </c:pt>
                <c:pt idx="31">
                  <c:v>5.2525581395335621</c:v>
                </c:pt>
                <c:pt idx="32">
                  <c:v>5.2465116279056616</c:v>
                </c:pt>
                <c:pt idx="33">
                  <c:v>5.4304651162777589</c:v>
                </c:pt>
                <c:pt idx="34">
                  <c:v>5.3244186046498569</c:v>
                </c:pt>
                <c:pt idx="35">
                  <c:v>5.2883720930219553</c:v>
                </c:pt>
                <c:pt idx="36">
                  <c:v>5.2923255813940528</c:v>
                </c:pt>
                <c:pt idx="37">
                  <c:v>-4.7737209302338499</c:v>
                </c:pt>
                <c:pt idx="38">
                  <c:v>-3.1997674418617521</c:v>
                </c:pt>
                <c:pt idx="39">
                  <c:v>-3.3558139534896512</c:v>
                </c:pt>
                <c:pt idx="40">
                  <c:v>-1.5018604651175522</c:v>
                </c:pt>
                <c:pt idx="41">
                  <c:v>-0.25790697674545271</c:v>
                </c:pt>
                <c:pt idx="42">
                  <c:v>-0.25395348837335519</c:v>
                </c:pt>
                <c:pt idx="43">
                  <c:v>0.74999999999874234</c:v>
                </c:pt>
                <c:pt idx="44">
                  <c:v>0.84395348837084327</c:v>
                </c:pt>
                <c:pt idx="45">
                  <c:v>0.77790697674294051</c:v>
                </c:pt>
                <c:pt idx="46">
                  <c:v>0.5018604651150369</c:v>
                </c:pt>
                <c:pt idx="47">
                  <c:v>0.41581395348713812</c:v>
                </c:pt>
                <c:pt idx="48">
                  <c:v>0.45976744185923479</c:v>
                </c:pt>
                <c:pt idx="49">
                  <c:v>0.29372093023133061</c:v>
                </c:pt>
                <c:pt idx="50">
                  <c:v>0.14767441860342956</c:v>
                </c:pt>
                <c:pt idx="51">
                  <c:v>0.14162790697552907</c:v>
                </c:pt>
                <c:pt idx="52">
                  <c:v>0.17558139534762773</c:v>
                </c:pt>
                <c:pt idx="53">
                  <c:v>0.27953488371972668</c:v>
                </c:pt>
                <c:pt idx="54">
                  <c:v>0.42348837209182477</c:v>
                </c:pt>
                <c:pt idx="55">
                  <c:v>0.597441860463924</c:v>
                </c:pt>
                <c:pt idx="56">
                  <c:v>0.5813953488360184</c:v>
                </c:pt>
                <c:pt idx="57">
                  <c:v>0.51534883720811564</c:v>
                </c:pt>
                <c:pt idx="58">
                  <c:v>0.53930232558021629</c:v>
                </c:pt>
                <c:pt idx="59">
                  <c:v>0.67325581395231637</c:v>
                </c:pt>
                <c:pt idx="60">
                  <c:v>0.88720930232441475</c:v>
                </c:pt>
                <c:pt idx="61">
                  <c:v>0.88116279069651426</c:v>
                </c:pt>
                <c:pt idx="62">
                  <c:v>0.77511627906861236</c:v>
                </c:pt>
                <c:pt idx="63">
                  <c:v>0.99906976744070874</c:v>
                </c:pt>
                <c:pt idx="64">
                  <c:v>0.95302325581280911</c:v>
                </c:pt>
                <c:pt idx="65">
                  <c:v>0.8469767441849072</c:v>
                </c:pt>
                <c:pt idx="66">
                  <c:v>1.0409302325570025</c:v>
                </c:pt>
                <c:pt idx="67">
                  <c:v>1.4248837209291025</c:v>
                </c:pt>
                <c:pt idx="68">
                  <c:v>1.9788372093011972</c:v>
                </c:pt>
                <c:pt idx="69">
                  <c:v>2.0727906976732982</c:v>
                </c:pt>
                <c:pt idx="70">
                  <c:v>2.0467441860453945</c:v>
                </c:pt>
                <c:pt idx="71">
                  <c:v>1.9806976744174918</c:v>
                </c:pt>
                <c:pt idx="72">
                  <c:v>2.1146511627895919</c:v>
                </c:pt>
                <c:pt idx="73">
                  <c:v>2.5486046511616891</c:v>
                </c:pt>
                <c:pt idx="74">
                  <c:v>2.5825581395337878</c:v>
                </c:pt>
                <c:pt idx="75">
                  <c:v>2.6465116279058876</c:v>
                </c:pt>
                <c:pt idx="76">
                  <c:v>2.6104651162779859</c:v>
                </c:pt>
                <c:pt idx="77">
                  <c:v>7.1344186046500795</c:v>
                </c:pt>
                <c:pt idx="78">
                  <c:v>8.4283720930221762</c:v>
                </c:pt>
                <c:pt idx="79">
                  <c:v>8.8123255813942762</c:v>
                </c:pt>
                <c:pt idx="80">
                  <c:v>9.1062790697663729</c:v>
                </c:pt>
                <c:pt idx="81">
                  <c:v>9.1302325581384736</c:v>
                </c:pt>
                <c:pt idx="82">
                  <c:v>9.3741860465105731</c:v>
                </c:pt>
                <c:pt idx="83">
                  <c:v>9.5581395348826703</c:v>
                </c:pt>
                <c:pt idx="84">
                  <c:v>9.362093023254765</c:v>
                </c:pt>
                <c:pt idx="85">
                  <c:v>9.1960465116268608</c:v>
                </c:pt>
                <c:pt idx="86">
                  <c:v>9.0099999999989606</c:v>
                </c:pt>
                <c:pt idx="87">
                  <c:v>8.8339534883710584</c:v>
                </c:pt>
                <c:pt idx="88">
                  <c:v>8.8679069767431571</c:v>
                </c:pt>
                <c:pt idx="89">
                  <c:v>8.8718604651152546</c:v>
                </c:pt>
                <c:pt idx="90">
                  <c:v>8.7958139534873538</c:v>
                </c:pt>
                <c:pt idx="91">
                  <c:v>8.6897674418594519</c:v>
                </c:pt>
                <c:pt idx="92">
                  <c:v>9.1937209302315495</c:v>
                </c:pt>
                <c:pt idx="93">
                  <c:v>9.1076744186036507</c:v>
                </c:pt>
                <c:pt idx="94">
                  <c:v>9.311627906975751</c:v>
                </c:pt>
                <c:pt idx="95">
                  <c:v>9.5855813953478517</c:v>
                </c:pt>
                <c:pt idx="96">
                  <c:v>9.5295348837199469</c:v>
                </c:pt>
                <c:pt idx="97">
                  <c:v>9.2634883720920413</c:v>
                </c:pt>
                <c:pt idx="98">
                  <c:v>9.04744186046414</c:v>
                </c:pt>
                <c:pt idx="99">
                  <c:v>9.0013953488362404</c:v>
                </c:pt>
                <c:pt idx="100">
                  <c:v>9.1353488372083405</c:v>
                </c:pt>
                <c:pt idx="101">
                  <c:v>9.149302325580436</c:v>
                </c:pt>
                <c:pt idx="102">
                  <c:v>8.9832558139525318</c:v>
                </c:pt>
                <c:pt idx="103">
                  <c:v>8.7772093023246285</c:v>
                </c:pt>
                <c:pt idx="104">
                  <c:v>8.771162790696728</c:v>
                </c:pt>
                <c:pt idx="105">
                  <c:v>8.9251162790688241</c:v>
                </c:pt>
                <c:pt idx="106">
                  <c:v>9.019069767440925</c:v>
                </c:pt>
                <c:pt idx="107">
                  <c:v>9.0130232558130245</c:v>
                </c:pt>
                <c:pt idx="108">
                  <c:v>8.8769767441851215</c:v>
                </c:pt>
                <c:pt idx="109">
                  <c:v>8.5909302325572199</c:v>
                </c:pt>
                <c:pt idx="110">
                  <c:v>8.5448837209293202</c:v>
                </c:pt>
                <c:pt idx="111">
                  <c:v>8.4488372093014164</c:v>
                </c:pt>
                <c:pt idx="112">
                  <c:v>8.5127906976735161</c:v>
                </c:pt>
                <c:pt idx="113">
                  <c:v>8.3567441860456171</c:v>
                </c:pt>
                <c:pt idx="114">
                  <c:v>8.200697674417718</c:v>
                </c:pt>
                <c:pt idx="115">
                  <c:v>8.2346511627898167</c:v>
                </c:pt>
                <c:pt idx="116">
                  <c:v>8.1786046511619119</c:v>
                </c:pt>
                <c:pt idx="117">
                  <c:v>8.2725581395340129</c:v>
                </c:pt>
                <c:pt idx="118">
                  <c:v>8.4765116279061132</c:v>
                </c:pt>
                <c:pt idx="119">
                  <c:v>8.2704651162782099</c:v>
                </c:pt>
                <c:pt idx="120">
                  <c:v>8.1944186046503091</c:v>
                </c:pt>
                <c:pt idx="121">
                  <c:v>7.9883720930224058</c:v>
                </c:pt>
                <c:pt idx="122">
                  <c:v>7.9623255813945022</c:v>
                </c:pt>
                <c:pt idx="123">
                  <c:v>7.6762790697666006</c:v>
                </c:pt>
                <c:pt idx="124">
                  <c:v>7.650232558138697</c:v>
                </c:pt>
                <c:pt idx="125">
                  <c:v>7.2641860465107939</c:v>
                </c:pt>
                <c:pt idx="126">
                  <c:v>7.0181395348828914</c:v>
                </c:pt>
                <c:pt idx="127">
                  <c:v>6.8920930232549864</c:v>
                </c:pt>
                <c:pt idx="128">
                  <c:v>6.9560465116270862</c:v>
                </c:pt>
                <c:pt idx="129">
                  <c:v>6.9899999999991849</c:v>
                </c:pt>
                <c:pt idx="130">
                  <c:v>6.7839534883712815</c:v>
                </c:pt>
                <c:pt idx="131">
                  <c:v>7.0079069767433779</c:v>
                </c:pt>
                <c:pt idx="132">
                  <c:v>6.901860465115476</c:v>
                </c:pt>
                <c:pt idx="133">
                  <c:v>6.9658139534875758</c:v>
                </c:pt>
                <c:pt idx="134">
                  <c:v>6.8697674418596719</c:v>
                </c:pt>
                <c:pt idx="135">
                  <c:v>6.9837209302317689</c:v>
                </c:pt>
                <c:pt idx="136">
                  <c:v>7.0076744186038695</c:v>
                </c:pt>
                <c:pt idx="137">
                  <c:v>7.251627906975969</c:v>
                </c:pt>
                <c:pt idx="138">
                  <c:v>7.5855813953480649</c:v>
                </c:pt>
                <c:pt idx="139">
                  <c:v>12.799534883720156</c:v>
                </c:pt>
                <c:pt idx="140">
                  <c:v>14.333488372092255</c:v>
                </c:pt>
                <c:pt idx="141">
                  <c:v>14.357441860464355</c:v>
                </c:pt>
                <c:pt idx="142">
                  <c:v>14.291395348836453</c:v>
                </c:pt>
                <c:pt idx="143">
                  <c:v>14.635348837208554</c:v>
                </c:pt>
                <c:pt idx="144">
                  <c:v>14.389302325580651</c:v>
                </c:pt>
                <c:pt idx="145">
                  <c:v>14.373255813952746</c:v>
                </c:pt>
                <c:pt idx="146">
                  <c:v>14.727209302324844</c:v>
                </c:pt>
                <c:pt idx="147">
                  <c:v>15.651162790696944</c:v>
                </c:pt>
                <c:pt idx="148">
                  <c:v>16.94511627906904</c:v>
                </c:pt>
                <c:pt idx="149">
                  <c:v>16.959069767441136</c:v>
                </c:pt>
                <c:pt idx="150">
                  <c:v>18.373023255813237</c:v>
                </c:pt>
                <c:pt idx="151">
                  <c:v>19.636976744185333</c:v>
                </c:pt>
                <c:pt idx="152">
                  <c:v>19.660930232557433</c:v>
                </c:pt>
                <c:pt idx="153">
                  <c:v>20.184883720929534</c:v>
                </c:pt>
                <c:pt idx="154">
                  <c:v>22.69883720930163</c:v>
                </c:pt>
                <c:pt idx="155">
                  <c:v>23.002790697673724</c:v>
                </c:pt>
                <c:pt idx="156">
                  <c:v>23.01674418604582</c:v>
                </c:pt>
                <c:pt idx="157">
                  <c:v>23.120697674417919</c:v>
                </c:pt>
                <c:pt idx="158">
                  <c:v>23.78465116279002</c:v>
                </c:pt>
                <c:pt idx="159">
                  <c:v>24.198604651162121</c:v>
                </c:pt>
                <c:pt idx="160">
                  <c:v>24.102558139534217</c:v>
                </c:pt>
                <c:pt idx="161">
                  <c:v>24.046511627906312</c:v>
                </c:pt>
                <c:pt idx="162">
                  <c:v>23.990465116278408</c:v>
                </c:pt>
                <c:pt idx="163">
                  <c:v>24.114418604650503</c:v>
                </c:pt>
                <c:pt idx="164">
                  <c:v>24.038372093022602</c:v>
                </c:pt>
                <c:pt idx="165">
                  <c:v>24.042325581394699</c:v>
                </c:pt>
                <c:pt idx="166">
                  <c:v>24.016279069766796</c:v>
                </c:pt>
                <c:pt idx="167">
                  <c:v>23.990232558138892</c:v>
                </c:pt>
                <c:pt idx="168">
                  <c:v>23.904186046510993</c:v>
                </c:pt>
                <c:pt idx="169">
                  <c:v>23.978139534883091</c:v>
                </c:pt>
                <c:pt idx="170">
                  <c:v>25.462093023255186</c:v>
                </c:pt>
                <c:pt idx="171">
                  <c:v>25.546046511627281</c:v>
                </c:pt>
                <c:pt idx="172">
                  <c:v>25.499999999999382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Кардиограмма!$Q$11</c:f>
              <c:strCache>
                <c:ptCount val="1"/>
                <c:pt idx="0">
                  <c:v>Fury</c:v>
                </c:pt>
              </c:strCache>
            </c:strRef>
          </c:tx>
          <c:marker>
            <c:symbol val="none"/>
          </c:marker>
          <c:cat>
            <c:numRef>
              <c:f>Кардиограмма!$M$12:$M$184</c:f>
              <c:numCache>
                <c:formatCode>General</c:formatCode>
                <c:ptCount val="17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</c:numCache>
            </c:numRef>
          </c:cat>
          <c:val>
            <c:numRef>
              <c:f>Кардиограмма!$Q$12:$Q$184</c:f>
              <c:numCache>
                <c:formatCode>0.00</c:formatCode>
                <c:ptCount val="173"/>
                <c:pt idx="0">
                  <c:v>1.0800000000026202</c:v>
                </c:pt>
                <c:pt idx="1">
                  <c:v>2.4539534883747152</c:v>
                </c:pt>
                <c:pt idx="2">
                  <c:v>2.287906976746811</c:v>
                </c:pt>
                <c:pt idx="3">
                  <c:v>1.7818604651189105</c:v>
                </c:pt>
                <c:pt idx="4">
                  <c:v>3.5858139534910052</c:v>
                </c:pt>
                <c:pt idx="5">
                  <c:v>3.6097674418631058</c:v>
                </c:pt>
                <c:pt idx="6">
                  <c:v>3.0537209302352011</c:v>
                </c:pt>
                <c:pt idx="7">
                  <c:v>2.7276744186073003</c:v>
                </c:pt>
                <c:pt idx="8">
                  <c:v>2.5916279069793973</c:v>
                </c:pt>
                <c:pt idx="9">
                  <c:v>2.2555813953514985</c:v>
                </c:pt>
                <c:pt idx="10">
                  <c:v>1.7895348837235971</c:v>
                </c:pt>
                <c:pt idx="11">
                  <c:v>1.4534883720956984</c:v>
                </c:pt>
                <c:pt idx="12">
                  <c:v>1.4474418604677979</c:v>
                </c:pt>
                <c:pt idx="13">
                  <c:v>1.6813953488398923</c:v>
                </c:pt>
                <c:pt idx="14">
                  <c:v>1.3853488372119926</c:v>
                </c:pt>
                <c:pt idx="15">
                  <c:v>1.109302325584089</c:v>
                </c:pt>
                <c:pt idx="16">
                  <c:v>0.72325581395618599</c:v>
                </c:pt>
                <c:pt idx="17">
                  <c:v>0.34720930232828096</c:v>
                </c:pt>
                <c:pt idx="18">
                  <c:v>0.55116279070038132</c:v>
                </c:pt>
                <c:pt idx="19">
                  <c:v>0.32511627907248197</c:v>
                </c:pt>
                <c:pt idx="20">
                  <c:v>1.2590697674445792</c:v>
                </c:pt>
                <c:pt idx="21">
                  <c:v>1.0030232558166787</c:v>
                </c:pt>
                <c:pt idx="22">
                  <c:v>1.0869767441887745</c:v>
                </c:pt>
                <c:pt idx="23">
                  <c:v>0.80093023256087292</c:v>
                </c:pt>
                <c:pt idx="24">
                  <c:v>0.53488372093296732</c:v>
                </c:pt>
                <c:pt idx="25">
                  <c:v>0.40883720930506229</c:v>
                </c:pt>
                <c:pt idx="26">
                  <c:v>0.10279069767715754</c:v>
                </c:pt>
                <c:pt idx="27">
                  <c:v>-0.32325581395074465</c:v>
                </c:pt>
                <c:pt idx="28">
                  <c:v>-0.51930232557864997</c:v>
                </c:pt>
                <c:pt idx="29">
                  <c:v>-0.70534883720655017</c:v>
                </c:pt>
                <c:pt idx="30">
                  <c:v>-1.0313953488344509</c:v>
                </c:pt>
                <c:pt idx="31">
                  <c:v>-0.82744186046235058</c:v>
                </c:pt>
                <c:pt idx="32">
                  <c:v>-0.99348837209025476</c:v>
                </c:pt>
                <c:pt idx="33">
                  <c:v>-1.2995348837181595</c:v>
                </c:pt>
                <c:pt idx="34">
                  <c:v>-1.5755813953460631</c:v>
                </c:pt>
                <c:pt idx="35">
                  <c:v>-1.1416279069739659</c:v>
                </c:pt>
                <c:pt idx="36">
                  <c:v>-1.1476744186018664</c:v>
                </c:pt>
                <c:pt idx="37">
                  <c:v>-1.0937209302297717</c:v>
                </c:pt>
                <c:pt idx="38">
                  <c:v>-1.2397674418576727</c:v>
                </c:pt>
                <c:pt idx="39">
                  <c:v>3.6541860465144111</c:v>
                </c:pt>
                <c:pt idx="40">
                  <c:v>6.0881395348865084</c:v>
                </c:pt>
                <c:pt idx="41">
                  <c:v>6.3920930232586031</c:v>
                </c:pt>
                <c:pt idx="42">
                  <c:v>6.8260465116307003</c:v>
                </c:pt>
                <c:pt idx="43">
                  <c:v>7.0800000000027978</c:v>
                </c:pt>
                <c:pt idx="44">
                  <c:v>7.7039534883748928</c:v>
                </c:pt>
                <c:pt idx="45">
                  <c:v>8.9079069767469932</c:v>
                </c:pt>
                <c:pt idx="46">
                  <c:v>9.3318604651190924</c:v>
                </c:pt>
                <c:pt idx="47">
                  <c:v>9.6258139534911891</c:v>
                </c:pt>
                <c:pt idx="48">
                  <c:v>10.21976744186329</c:v>
                </c:pt>
                <c:pt idx="49">
                  <c:v>10.413720930235385</c:v>
                </c:pt>
                <c:pt idx="50">
                  <c:v>10.547674418607485</c:v>
                </c:pt>
                <c:pt idx="51">
                  <c:v>10.711627906979587</c:v>
                </c:pt>
                <c:pt idx="52">
                  <c:v>10.645581395351684</c:v>
                </c:pt>
                <c:pt idx="53">
                  <c:v>11.139534883723783</c:v>
                </c:pt>
                <c:pt idx="54">
                  <c:v>11.263488372095878</c:v>
                </c:pt>
                <c:pt idx="55">
                  <c:v>11.427441860467979</c:v>
                </c:pt>
                <c:pt idx="56">
                  <c:v>12.161395348840074</c:v>
                </c:pt>
                <c:pt idx="57">
                  <c:v>12.435348837212175</c:v>
                </c:pt>
                <c:pt idx="58">
                  <c:v>12.689302325584272</c:v>
                </c:pt>
                <c:pt idx="59">
                  <c:v>13.223255813956371</c:v>
                </c:pt>
                <c:pt idx="60">
                  <c:v>13.477209302328468</c:v>
                </c:pt>
                <c:pt idx="61">
                  <c:v>13.771162790700565</c:v>
                </c:pt>
                <c:pt idx="62">
                  <c:v>13.935116279072666</c:v>
                </c:pt>
                <c:pt idx="63">
                  <c:v>14.359069767444765</c:v>
                </c:pt>
                <c:pt idx="64">
                  <c:v>14.553023255816861</c:v>
                </c:pt>
                <c:pt idx="65">
                  <c:v>14.996976744188956</c:v>
                </c:pt>
                <c:pt idx="66">
                  <c:v>15.160930232561057</c:v>
                </c:pt>
                <c:pt idx="67">
                  <c:v>15.454883720933154</c:v>
                </c:pt>
                <c:pt idx="68">
                  <c:v>15.898837209305249</c:v>
                </c:pt>
                <c:pt idx="69">
                  <c:v>16.24279069767735</c:v>
                </c:pt>
                <c:pt idx="70">
                  <c:v>16.786744186049447</c:v>
                </c:pt>
                <c:pt idx="71">
                  <c:v>17.130697674421548</c:v>
                </c:pt>
                <c:pt idx="72">
                  <c:v>17.534651162793644</c:v>
                </c:pt>
                <c:pt idx="73">
                  <c:v>18.058604651165744</c:v>
                </c:pt>
                <c:pt idx="74">
                  <c:v>18.872558139537844</c:v>
                </c:pt>
                <c:pt idx="75">
                  <c:v>19.316511627909939</c:v>
                </c:pt>
                <c:pt idx="76">
                  <c:v>19.870465116282034</c:v>
                </c:pt>
                <c:pt idx="77">
                  <c:v>24.804418604654145</c:v>
                </c:pt>
                <c:pt idx="78">
                  <c:v>26.118372093026245</c:v>
                </c:pt>
                <c:pt idx="79">
                  <c:v>26.512325581398343</c:v>
                </c:pt>
                <c:pt idx="80">
                  <c:v>26.606279069770444</c:v>
                </c:pt>
                <c:pt idx="81">
                  <c:v>26.720232558142541</c:v>
                </c:pt>
                <c:pt idx="82">
                  <c:v>26.784186046514641</c:v>
                </c:pt>
                <c:pt idx="83">
                  <c:v>26.918139534886741</c:v>
                </c:pt>
                <c:pt idx="84">
                  <c:v>27.02209302325884</c:v>
                </c:pt>
                <c:pt idx="85">
                  <c:v>26.846046511630938</c:v>
                </c:pt>
                <c:pt idx="86">
                  <c:v>26.790000000003033</c:v>
                </c:pt>
                <c:pt idx="87">
                  <c:v>26.893953488375132</c:v>
                </c:pt>
                <c:pt idx="88">
                  <c:v>27.027906976747232</c:v>
                </c:pt>
                <c:pt idx="89">
                  <c:v>26.951860465119331</c:v>
                </c:pt>
                <c:pt idx="90">
                  <c:v>26.66581395349143</c:v>
                </c:pt>
                <c:pt idx="91">
                  <c:v>27.179767441863525</c:v>
                </c:pt>
                <c:pt idx="92">
                  <c:v>27.653720930235622</c:v>
                </c:pt>
                <c:pt idx="93">
                  <c:v>27.717674418607722</c:v>
                </c:pt>
                <c:pt idx="94">
                  <c:v>27.461627906979821</c:v>
                </c:pt>
                <c:pt idx="95">
                  <c:v>27.455581395351921</c:v>
                </c:pt>
                <c:pt idx="96">
                  <c:v>27.289534883724016</c:v>
                </c:pt>
                <c:pt idx="97">
                  <c:v>27.173488372096116</c:v>
                </c:pt>
                <c:pt idx="98">
                  <c:v>27.407441860468211</c:v>
                </c:pt>
                <c:pt idx="99">
                  <c:v>27.291395348840311</c:v>
                </c:pt>
                <c:pt idx="100">
                  <c:v>27.155348837212408</c:v>
                </c:pt>
                <c:pt idx="101">
                  <c:v>27.249302325584509</c:v>
                </c:pt>
                <c:pt idx="102">
                  <c:v>26.923255813956608</c:v>
                </c:pt>
                <c:pt idx="103">
                  <c:v>27.127209302328708</c:v>
                </c:pt>
                <c:pt idx="104">
                  <c:v>26.861162790700803</c:v>
                </c:pt>
                <c:pt idx="105">
                  <c:v>26.785116279072902</c:v>
                </c:pt>
                <c:pt idx="106">
                  <c:v>26.629069767445003</c:v>
                </c:pt>
                <c:pt idx="107">
                  <c:v>26.453023255817101</c:v>
                </c:pt>
                <c:pt idx="108">
                  <c:v>26.676976744189197</c:v>
                </c:pt>
                <c:pt idx="109">
                  <c:v>26.510930232561293</c:v>
                </c:pt>
                <c:pt idx="110">
                  <c:v>26.274883720933389</c:v>
                </c:pt>
                <c:pt idx="111">
                  <c:v>26.088837209305488</c:v>
                </c:pt>
                <c:pt idx="112">
                  <c:v>26.232790697677586</c:v>
                </c:pt>
                <c:pt idx="113">
                  <c:v>25.906744186049686</c:v>
                </c:pt>
                <c:pt idx="114">
                  <c:v>25.900697674421785</c:v>
                </c:pt>
                <c:pt idx="115">
                  <c:v>25.674651162793886</c:v>
                </c:pt>
                <c:pt idx="116">
                  <c:v>25.758604651165982</c:v>
                </c:pt>
                <c:pt idx="117">
                  <c:v>25.962558139538082</c:v>
                </c:pt>
                <c:pt idx="118">
                  <c:v>26.206511627910182</c:v>
                </c:pt>
                <c:pt idx="119">
                  <c:v>26.390465116282279</c:v>
                </c:pt>
                <c:pt idx="120">
                  <c:v>26.544418604654375</c:v>
                </c:pt>
                <c:pt idx="121">
                  <c:v>26.468372093026474</c:v>
                </c:pt>
                <c:pt idx="122">
                  <c:v>26.592325581398569</c:v>
                </c:pt>
                <c:pt idx="123">
                  <c:v>26.486279069770667</c:v>
                </c:pt>
                <c:pt idx="124">
                  <c:v>26.550232558142767</c:v>
                </c:pt>
                <c:pt idx="125">
                  <c:v>26.844186046514864</c:v>
                </c:pt>
                <c:pt idx="126">
                  <c:v>26.778139534886961</c:v>
                </c:pt>
                <c:pt idx="127">
                  <c:v>26.932093023259057</c:v>
                </c:pt>
                <c:pt idx="128">
                  <c:v>26.986046511631152</c:v>
                </c:pt>
                <c:pt idx="129">
                  <c:v>26.890000000003248</c:v>
                </c:pt>
                <c:pt idx="130">
                  <c:v>27.833953488375343</c:v>
                </c:pt>
                <c:pt idx="131">
                  <c:v>28.317906976747437</c:v>
                </c:pt>
                <c:pt idx="132">
                  <c:v>28.431860465119534</c:v>
                </c:pt>
                <c:pt idx="133">
                  <c:v>28.665813953491629</c:v>
                </c:pt>
                <c:pt idx="134">
                  <c:v>28.649767441863723</c:v>
                </c:pt>
                <c:pt idx="135">
                  <c:v>33.593720930235833</c:v>
                </c:pt>
                <c:pt idx="136">
                  <c:v>34.647674418607927</c:v>
                </c:pt>
                <c:pt idx="137">
                  <c:v>34.601627906980028</c:v>
                </c:pt>
                <c:pt idx="138">
                  <c:v>34.605581395352125</c:v>
                </c:pt>
                <c:pt idx="139">
                  <c:v>34.429534883724223</c:v>
                </c:pt>
                <c:pt idx="140">
                  <c:v>34.79348837209632</c:v>
                </c:pt>
                <c:pt idx="141">
                  <c:v>34.42744186046842</c:v>
                </c:pt>
                <c:pt idx="142">
                  <c:v>34.071395348840518</c:v>
                </c:pt>
                <c:pt idx="143">
                  <c:v>33.555348837212613</c:v>
                </c:pt>
                <c:pt idx="144">
                  <c:v>33.029302325584709</c:v>
                </c:pt>
                <c:pt idx="145">
                  <c:v>32.763255813956803</c:v>
                </c:pt>
                <c:pt idx="146">
                  <c:v>32.407209302328901</c:v>
                </c:pt>
                <c:pt idx="147">
                  <c:v>31.931162790701002</c:v>
                </c:pt>
                <c:pt idx="148">
                  <c:v>32.055116279073097</c:v>
                </c:pt>
                <c:pt idx="149">
                  <c:v>31.749069767445192</c:v>
                </c:pt>
                <c:pt idx="150">
                  <c:v>31.193023255817288</c:v>
                </c:pt>
                <c:pt idx="151">
                  <c:v>30.946976744189385</c:v>
                </c:pt>
                <c:pt idx="152">
                  <c:v>30.760930232561485</c:v>
                </c:pt>
                <c:pt idx="153">
                  <c:v>30.664883720933581</c:v>
                </c:pt>
                <c:pt idx="154">
                  <c:v>30.368837209305681</c:v>
                </c:pt>
                <c:pt idx="155">
                  <c:v>30.002790697677781</c:v>
                </c:pt>
                <c:pt idx="156">
                  <c:v>29.526744186049882</c:v>
                </c:pt>
                <c:pt idx="157">
                  <c:v>29.250697674421978</c:v>
                </c:pt>
                <c:pt idx="158">
                  <c:v>28.954651162794079</c:v>
                </c:pt>
                <c:pt idx="159">
                  <c:v>28.938604651166173</c:v>
                </c:pt>
                <c:pt idx="160">
                  <c:v>28.722558139538272</c:v>
                </c:pt>
                <c:pt idx="161">
                  <c:v>28.636511627910373</c:v>
                </c:pt>
                <c:pt idx="162">
                  <c:v>28.920465116282472</c:v>
                </c:pt>
                <c:pt idx="163">
                  <c:v>28.654418604654566</c:v>
                </c:pt>
                <c:pt idx="164">
                  <c:v>28.318372093026667</c:v>
                </c:pt>
                <c:pt idx="165">
                  <c:v>27.842325581398768</c:v>
                </c:pt>
                <c:pt idx="166">
                  <c:v>27.246279069770864</c:v>
                </c:pt>
                <c:pt idx="167">
                  <c:v>26.670232558142963</c:v>
                </c:pt>
                <c:pt idx="168">
                  <c:v>25.934186046515059</c:v>
                </c:pt>
                <c:pt idx="169">
                  <c:v>25.718139534887158</c:v>
                </c:pt>
                <c:pt idx="170">
                  <c:v>26.432093023259256</c:v>
                </c:pt>
                <c:pt idx="171">
                  <c:v>27.016046511631352</c:v>
                </c:pt>
                <c:pt idx="172">
                  <c:v>26.460000000003447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Кардиограмма!$R$11</c:f>
              <c:strCache>
                <c:ptCount val="1"/>
                <c:pt idx="0">
                  <c:v>Mesnyki</c:v>
                </c:pt>
              </c:strCache>
            </c:strRef>
          </c:tx>
          <c:marker>
            <c:symbol val="none"/>
          </c:marker>
          <c:cat>
            <c:numRef>
              <c:f>Кардиограмма!$M$12:$M$184</c:f>
              <c:numCache>
                <c:formatCode>General</c:formatCode>
                <c:ptCount val="17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</c:numCache>
            </c:numRef>
          </c:cat>
          <c:val>
            <c:numRef>
              <c:f>Кардиограмма!$R$12:$R$184</c:f>
              <c:numCache>
                <c:formatCode>0.00</c:formatCode>
                <c:ptCount val="173"/>
                <c:pt idx="0">
                  <c:v>0.64399999999685065</c:v>
                </c:pt>
                <c:pt idx="1">
                  <c:v>3.4779534883689465</c:v>
                </c:pt>
                <c:pt idx="2">
                  <c:v>3.5919069767410434</c:v>
                </c:pt>
                <c:pt idx="3">
                  <c:v>3.8958604651131381</c:v>
                </c:pt>
                <c:pt idx="4">
                  <c:v>3.9098139534852336</c:v>
                </c:pt>
                <c:pt idx="5">
                  <c:v>4.1837674418573343</c:v>
                </c:pt>
                <c:pt idx="6">
                  <c:v>4.2577209302294321</c:v>
                </c:pt>
                <c:pt idx="7">
                  <c:v>4.2816744186015328</c:v>
                </c:pt>
                <c:pt idx="8">
                  <c:v>4.3056279069736334</c:v>
                </c:pt>
                <c:pt idx="9">
                  <c:v>4.4695813953457346</c:v>
                </c:pt>
                <c:pt idx="10">
                  <c:v>6.6235348837178307</c:v>
                </c:pt>
                <c:pt idx="11">
                  <c:v>7.2174883720899317</c:v>
                </c:pt>
                <c:pt idx="12">
                  <c:v>7.5614418604620326</c:v>
                </c:pt>
                <c:pt idx="13">
                  <c:v>7.8653953488341273</c:v>
                </c:pt>
                <c:pt idx="14">
                  <c:v>8.2693488372062234</c:v>
                </c:pt>
                <c:pt idx="15">
                  <c:v>8.5133023255783229</c:v>
                </c:pt>
                <c:pt idx="16">
                  <c:v>9.0772558139504227</c:v>
                </c:pt>
                <c:pt idx="17">
                  <c:v>9.6112093023225214</c:v>
                </c:pt>
                <c:pt idx="18">
                  <c:v>9.8551627906946209</c:v>
                </c:pt>
                <c:pt idx="19">
                  <c:v>10.119116279066716</c:v>
                </c:pt>
                <c:pt idx="20">
                  <c:v>10.253069767438816</c:v>
                </c:pt>
                <c:pt idx="21">
                  <c:v>18.22702325581092</c:v>
                </c:pt>
                <c:pt idx="22">
                  <c:v>18.980976744183018</c:v>
                </c:pt>
                <c:pt idx="23">
                  <c:v>18.754930232555118</c:v>
                </c:pt>
                <c:pt idx="24">
                  <c:v>18.478883720927215</c:v>
                </c:pt>
                <c:pt idx="25">
                  <c:v>18.072837209299315</c:v>
                </c:pt>
                <c:pt idx="26">
                  <c:v>17.62679069767141</c:v>
                </c:pt>
                <c:pt idx="27">
                  <c:v>17.430744186043505</c:v>
                </c:pt>
                <c:pt idx="28">
                  <c:v>17.204697674415605</c:v>
                </c:pt>
                <c:pt idx="29">
                  <c:v>16.598651162787704</c:v>
                </c:pt>
                <c:pt idx="30">
                  <c:v>16.1426046511598</c:v>
                </c:pt>
                <c:pt idx="31">
                  <c:v>15.626558139531895</c:v>
                </c:pt>
                <c:pt idx="32">
                  <c:v>15.030511627903991</c:v>
                </c:pt>
                <c:pt idx="33">
                  <c:v>14.644465116276088</c:v>
                </c:pt>
                <c:pt idx="34">
                  <c:v>15.098418604648188</c:v>
                </c:pt>
                <c:pt idx="35">
                  <c:v>15.002372093020284</c:v>
                </c:pt>
                <c:pt idx="36">
                  <c:v>14.51632558139238</c:v>
                </c:pt>
                <c:pt idx="37">
                  <c:v>13.990279069764476</c:v>
                </c:pt>
                <c:pt idx="38">
                  <c:v>13.774232558136575</c:v>
                </c:pt>
                <c:pt idx="39">
                  <c:v>13.198186046508674</c:v>
                </c:pt>
                <c:pt idx="40">
                  <c:v>13.21213953488077</c:v>
                </c:pt>
                <c:pt idx="41">
                  <c:v>12.746093023252868</c:v>
                </c:pt>
                <c:pt idx="42">
                  <c:v>12.210046511624967</c:v>
                </c:pt>
                <c:pt idx="43">
                  <c:v>11.683999999997063</c:v>
                </c:pt>
                <c:pt idx="44">
                  <c:v>11.18795348836916</c:v>
                </c:pt>
                <c:pt idx="45">
                  <c:v>10.891906976741261</c:v>
                </c:pt>
                <c:pt idx="46">
                  <c:v>10.525860465113361</c:v>
                </c:pt>
                <c:pt idx="47">
                  <c:v>10.01981395348546</c:v>
                </c:pt>
                <c:pt idx="48">
                  <c:v>9.8337674418575602</c:v>
                </c:pt>
                <c:pt idx="49">
                  <c:v>9.8477209302296558</c:v>
                </c:pt>
                <c:pt idx="50">
                  <c:v>9.3916744186017524</c:v>
                </c:pt>
                <c:pt idx="51">
                  <c:v>8.905627906973848</c:v>
                </c:pt>
                <c:pt idx="52">
                  <c:v>8.4595813953459427</c:v>
                </c:pt>
                <c:pt idx="53">
                  <c:v>7.8135348837180416</c:v>
                </c:pt>
                <c:pt idx="54">
                  <c:v>7.8174883720901391</c:v>
                </c:pt>
                <c:pt idx="55">
                  <c:v>7.4614418604622372</c:v>
                </c:pt>
                <c:pt idx="56">
                  <c:v>7.0053953488343339</c:v>
                </c:pt>
                <c:pt idx="57">
                  <c:v>6.7293488372064303</c:v>
                </c:pt>
                <c:pt idx="58">
                  <c:v>6.2533023255785309</c:v>
                </c:pt>
                <c:pt idx="59">
                  <c:v>5.7472558139506305</c:v>
                </c:pt>
                <c:pt idx="60">
                  <c:v>5.1412093023227285</c:v>
                </c:pt>
                <c:pt idx="61">
                  <c:v>4.7351627906948295</c:v>
                </c:pt>
                <c:pt idx="62">
                  <c:v>4.2691162790669281</c:v>
                </c:pt>
                <c:pt idx="63">
                  <c:v>4.1830697674390294</c:v>
                </c:pt>
                <c:pt idx="64">
                  <c:v>4.1170232558111266</c:v>
                </c:pt>
                <c:pt idx="65">
                  <c:v>3.9409767441832244</c:v>
                </c:pt>
                <c:pt idx="66">
                  <c:v>4.1549302325553228</c:v>
                </c:pt>
                <c:pt idx="67">
                  <c:v>4.068883720927424</c:v>
                </c:pt>
                <c:pt idx="68">
                  <c:v>3.9628372092995221</c:v>
                </c:pt>
                <c:pt idx="69">
                  <c:v>3.7467906976716208</c:v>
                </c:pt>
                <c:pt idx="70">
                  <c:v>3.42074418604372</c:v>
                </c:pt>
                <c:pt idx="71">
                  <c:v>3.1946976744158206</c:v>
                </c:pt>
                <c:pt idx="72">
                  <c:v>2.9486511627879182</c:v>
                </c:pt>
                <c:pt idx="73">
                  <c:v>2.6026046511600143</c:v>
                </c:pt>
                <c:pt idx="74">
                  <c:v>2.5665581395321126</c:v>
                </c:pt>
                <c:pt idx="75">
                  <c:v>2.2305116279042139</c:v>
                </c:pt>
                <c:pt idx="76">
                  <c:v>1.8444651162763108</c:v>
                </c:pt>
                <c:pt idx="77">
                  <c:v>1.6784186046484066</c:v>
                </c:pt>
                <c:pt idx="78">
                  <c:v>1.4223720930205062</c:v>
                </c:pt>
                <c:pt idx="79">
                  <c:v>1.1363255813926045</c:v>
                </c:pt>
                <c:pt idx="80">
                  <c:v>6.0102790697647208</c:v>
                </c:pt>
                <c:pt idx="81">
                  <c:v>7.424232558136822</c:v>
                </c:pt>
                <c:pt idx="82">
                  <c:v>7.7081860465089207</c:v>
                </c:pt>
                <c:pt idx="83">
                  <c:v>7.8021395348810216</c:v>
                </c:pt>
                <c:pt idx="84">
                  <c:v>8.1060930232531163</c:v>
                </c:pt>
                <c:pt idx="85">
                  <c:v>8.4400465116252121</c:v>
                </c:pt>
                <c:pt idx="86">
                  <c:v>9.1039999999973134</c:v>
                </c:pt>
                <c:pt idx="87">
                  <c:v>9.2779534883694126</c:v>
                </c:pt>
                <c:pt idx="88">
                  <c:v>9.5419069767415081</c:v>
                </c:pt>
                <c:pt idx="89">
                  <c:v>9.8258604651136068</c:v>
                </c:pt>
                <c:pt idx="90">
                  <c:v>10.049813953485703</c:v>
                </c:pt>
                <c:pt idx="91">
                  <c:v>10.313767441857799</c:v>
                </c:pt>
                <c:pt idx="92">
                  <c:v>10.557720930229898</c:v>
                </c:pt>
                <c:pt idx="93">
                  <c:v>10.641674418601994</c:v>
                </c:pt>
                <c:pt idx="94">
                  <c:v>10.831627906974092</c:v>
                </c:pt>
                <c:pt idx="95">
                  <c:v>11.035581395346192</c:v>
                </c:pt>
                <c:pt idx="96">
                  <c:v>11.209534883718291</c:v>
                </c:pt>
                <c:pt idx="97">
                  <c:v>11.443488372090385</c:v>
                </c:pt>
                <c:pt idx="98">
                  <c:v>11.417441860462482</c:v>
                </c:pt>
                <c:pt idx="99">
                  <c:v>11.601395348834579</c:v>
                </c:pt>
                <c:pt idx="100">
                  <c:v>11.785348837206676</c:v>
                </c:pt>
                <c:pt idx="101">
                  <c:v>12.859302325578774</c:v>
                </c:pt>
                <c:pt idx="102">
                  <c:v>12.993255813950874</c:v>
                </c:pt>
                <c:pt idx="103">
                  <c:v>13.037209302322971</c:v>
                </c:pt>
                <c:pt idx="104">
                  <c:v>13.171162790695071</c:v>
                </c:pt>
                <c:pt idx="105">
                  <c:v>13.20511627906717</c:v>
                </c:pt>
                <c:pt idx="106">
                  <c:v>13.809069767439269</c:v>
                </c:pt>
                <c:pt idx="107">
                  <c:v>14.673023255811366</c:v>
                </c:pt>
                <c:pt idx="108">
                  <c:v>14.72697674418346</c:v>
                </c:pt>
                <c:pt idx="109">
                  <c:v>14.750930232555561</c:v>
                </c:pt>
                <c:pt idx="110">
                  <c:v>14.904883720927657</c:v>
                </c:pt>
                <c:pt idx="111">
                  <c:v>14.848837209299752</c:v>
                </c:pt>
                <c:pt idx="112">
                  <c:v>14.752790697671848</c:v>
                </c:pt>
                <c:pt idx="113">
                  <c:v>14.786744186043947</c:v>
                </c:pt>
                <c:pt idx="114">
                  <c:v>14.900697674416044</c:v>
                </c:pt>
                <c:pt idx="115">
                  <c:v>14.91465116278814</c:v>
                </c:pt>
                <c:pt idx="116">
                  <c:v>15.078604651160241</c:v>
                </c:pt>
                <c:pt idx="117">
                  <c:v>15.262558139532338</c:v>
                </c:pt>
                <c:pt idx="118">
                  <c:v>15.606511627904439</c:v>
                </c:pt>
                <c:pt idx="119">
                  <c:v>15.570465116276537</c:v>
                </c:pt>
                <c:pt idx="120">
                  <c:v>15.534418604648636</c:v>
                </c:pt>
                <c:pt idx="121">
                  <c:v>15.548372093020731</c:v>
                </c:pt>
                <c:pt idx="122">
                  <c:v>15.65232558139283</c:v>
                </c:pt>
                <c:pt idx="123">
                  <c:v>15.846279069764925</c:v>
                </c:pt>
                <c:pt idx="124">
                  <c:v>16.22023255813702</c:v>
                </c:pt>
                <c:pt idx="125">
                  <c:v>16.224186046509118</c:v>
                </c:pt>
                <c:pt idx="126">
                  <c:v>16.398139534881217</c:v>
                </c:pt>
                <c:pt idx="127">
                  <c:v>16.442093023253314</c:v>
                </c:pt>
                <c:pt idx="128">
                  <c:v>16.616046511625413</c:v>
                </c:pt>
                <c:pt idx="129">
                  <c:v>16.649999999997512</c:v>
                </c:pt>
                <c:pt idx="130">
                  <c:v>16.663953488369607</c:v>
                </c:pt>
                <c:pt idx="131">
                  <c:v>16.807906976741705</c:v>
                </c:pt>
                <c:pt idx="132">
                  <c:v>16.991860465113803</c:v>
                </c:pt>
                <c:pt idx="133">
                  <c:v>17.485813953485902</c:v>
                </c:pt>
                <c:pt idx="134">
                  <c:v>17.759767441858003</c:v>
                </c:pt>
                <c:pt idx="135">
                  <c:v>24.383720930230112</c:v>
                </c:pt>
                <c:pt idx="136">
                  <c:v>25.687674418602207</c:v>
                </c:pt>
                <c:pt idx="137">
                  <c:v>25.601627906974308</c:v>
                </c:pt>
                <c:pt idx="138">
                  <c:v>25.485581395346408</c:v>
                </c:pt>
                <c:pt idx="139">
                  <c:v>25.169534883718505</c:v>
                </c:pt>
                <c:pt idx="140">
                  <c:v>25.163488372090605</c:v>
                </c:pt>
                <c:pt idx="141">
                  <c:v>24.827441860462706</c:v>
                </c:pt>
                <c:pt idx="142">
                  <c:v>24.521395348834801</c:v>
                </c:pt>
                <c:pt idx="143">
                  <c:v>24.185348837206902</c:v>
                </c:pt>
                <c:pt idx="144">
                  <c:v>23.779302325579003</c:v>
                </c:pt>
                <c:pt idx="145">
                  <c:v>23.4632558139511</c:v>
                </c:pt>
                <c:pt idx="146">
                  <c:v>23.067209302323199</c:v>
                </c:pt>
                <c:pt idx="147">
                  <c:v>22.571162790695297</c:v>
                </c:pt>
                <c:pt idx="148">
                  <c:v>22.205116279067397</c:v>
                </c:pt>
                <c:pt idx="149">
                  <c:v>22.209069767439495</c:v>
                </c:pt>
                <c:pt idx="150">
                  <c:v>22.443023255811589</c:v>
                </c:pt>
                <c:pt idx="151">
                  <c:v>22.696976744183686</c:v>
                </c:pt>
                <c:pt idx="152">
                  <c:v>22.720930232555787</c:v>
                </c:pt>
                <c:pt idx="153">
                  <c:v>24.534883720927887</c:v>
                </c:pt>
                <c:pt idx="154">
                  <c:v>25.168837209299987</c:v>
                </c:pt>
                <c:pt idx="155">
                  <c:v>25.042790697672082</c:v>
                </c:pt>
                <c:pt idx="156">
                  <c:v>25.456744186044183</c:v>
                </c:pt>
                <c:pt idx="157">
                  <c:v>25.57069767441628</c:v>
                </c:pt>
                <c:pt idx="158">
                  <c:v>28.214651162788378</c:v>
                </c:pt>
                <c:pt idx="159">
                  <c:v>30.588604651160473</c:v>
                </c:pt>
                <c:pt idx="160">
                  <c:v>30.262558139532572</c:v>
                </c:pt>
                <c:pt idx="161">
                  <c:v>30.276511627904668</c:v>
                </c:pt>
                <c:pt idx="162">
                  <c:v>29.810465116276767</c:v>
                </c:pt>
                <c:pt idx="163">
                  <c:v>29.344418604648865</c:v>
                </c:pt>
                <c:pt idx="164">
                  <c:v>28.89837209302096</c:v>
                </c:pt>
                <c:pt idx="165">
                  <c:v>28.522325581393055</c:v>
                </c:pt>
                <c:pt idx="166">
                  <c:v>28.156279069765155</c:v>
                </c:pt>
                <c:pt idx="167">
                  <c:v>27.60023255813725</c:v>
                </c:pt>
                <c:pt idx="168">
                  <c:v>27.004186046509346</c:v>
                </c:pt>
                <c:pt idx="169">
                  <c:v>26.788139534881445</c:v>
                </c:pt>
                <c:pt idx="170">
                  <c:v>27.502093023253543</c:v>
                </c:pt>
                <c:pt idx="171">
                  <c:v>28.086046511625639</c:v>
                </c:pt>
                <c:pt idx="172">
                  <c:v>27.529999999997735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Кардиограмма!$S$11</c:f>
              <c:strCache>
                <c:ptCount val="1"/>
                <c:pt idx="0">
                  <c:v>RocknRolla</c:v>
                </c:pt>
              </c:strCache>
            </c:strRef>
          </c:tx>
          <c:marker>
            <c:symbol val="none"/>
          </c:marker>
          <c:cat>
            <c:numRef>
              <c:f>Кардиограмма!$M$12:$M$184</c:f>
              <c:numCache>
                <c:formatCode>General</c:formatCode>
                <c:ptCount val="17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</c:numCache>
            </c:numRef>
          </c:cat>
          <c:val>
            <c:numRef>
              <c:f>Кардиограмма!$S$12:$S$184</c:f>
              <c:numCache>
                <c:formatCode>0.00</c:formatCode>
                <c:ptCount val="173"/>
                <c:pt idx="0">
                  <c:v>0.2599999999933047</c:v>
                </c:pt>
                <c:pt idx="1">
                  <c:v>1.4839534883654011</c:v>
                </c:pt>
                <c:pt idx="2">
                  <c:v>1.1879069767375015</c:v>
                </c:pt>
                <c:pt idx="3">
                  <c:v>0.95186046510959699</c:v>
                </c:pt>
                <c:pt idx="4">
                  <c:v>2.9258139534816934</c:v>
                </c:pt>
                <c:pt idx="5">
                  <c:v>2.6397674418537918</c:v>
                </c:pt>
                <c:pt idx="6">
                  <c:v>2.5137209302258867</c:v>
                </c:pt>
                <c:pt idx="7">
                  <c:v>2.2376744185979831</c:v>
                </c:pt>
                <c:pt idx="8">
                  <c:v>3.4516279069700815</c:v>
                </c:pt>
                <c:pt idx="9">
                  <c:v>3.0155813953421813</c:v>
                </c:pt>
                <c:pt idx="10">
                  <c:v>2.7295348837142797</c:v>
                </c:pt>
                <c:pt idx="11">
                  <c:v>2.7234883720863792</c:v>
                </c:pt>
                <c:pt idx="12">
                  <c:v>2.4374418604584775</c:v>
                </c:pt>
                <c:pt idx="13">
                  <c:v>2.6513953488305759</c:v>
                </c:pt>
                <c:pt idx="14">
                  <c:v>2.7253488372026737</c:v>
                </c:pt>
                <c:pt idx="15">
                  <c:v>2.6293023255747698</c:v>
                </c:pt>
                <c:pt idx="16">
                  <c:v>2.4532558139468676</c:v>
                </c:pt>
                <c:pt idx="17">
                  <c:v>2.2472093023189643</c:v>
                </c:pt>
                <c:pt idx="18">
                  <c:v>1.9711627906910607</c:v>
                </c:pt>
                <c:pt idx="19">
                  <c:v>1.6151162790631588</c:v>
                </c:pt>
                <c:pt idx="20">
                  <c:v>1.5690697674352592</c:v>
                </c:pt>
                <c:pt idx="21">
                  <c:v>1.3630232558073558</c:v>
                </c:pt>
                <c:pt idx="22">
                  <c:v>1.3069767441794511</c:v>
                </c:pt>
                <c:pt idx="23">
                  <c:v>1.1109302325515458</c:v>
                </c:pt>
                <c:pt idx="24">
                  <c:v>0.91488372092364045</c:v>
                </c:pt>
                <c:pt idx="25">
                  <c:v>0.77883720929573741</c:v>
                </c:pt>
                <c:pt idx="26">
                  <c:v>0.72279069766783266</c:v>
                </c:pt>
                <c:pt idx="27">
                  <c:v>0.38674418603993388</c:v>
                </c:pt>
                <c:pt idx="28">
                  <c:v>0.49069767441203282</c:v>
                </c:pt>
                <c:pt idx="29">
                  <c:v>0.31465116278413063</c:v>
                </c:pt>
                <c:pt idx="30">
                  <c:v>0.21860465115622674</c:v>
                </c:pt>
                <c:pt idx="31">
                  <c:v>-7.4418604716726122E-3</c:v>
                </c:pt>
                <c:pt idx="32">
                  <c:v>-0.39348837209957566</c:v>
                </c:pt>
                <c:pt idx="33">
                  <c:v>-0.54953488372747472</c:v>
                </c:pt>
                <c:pt idx="34">
                  <c:v>-0.68558139535537777</c:v>
                </c:pt>
                <c:pt idx="35">
                  <c:v>0.24837209301671948</c:v>
                </c:pt>
                <c:pt idx="36">
                  <c:v>0.26232558138881501</c:v>
                </c:pt>
                <c:pt idx="37">
                  <c:v>0.25627906976091452</c:v>
                </c:pt>
                <c:pt idx="38">
                  <c:v>0.23023255813301091</c:v>
                </c:pt>
                <c:pt idx="39">
                  <c:v>3.4186046505105594E-2</c:v>
                </c:pt>
                <c:pt idx="40">
                  <c:v>0.15813953487720056</c:v>
                </c:pt>
                <c:pt idx="41">
                  <c:v>7.209302324930178E-2</c:v>
                </c:pt>
                <c:pt idx="42">
                  <c:v>4.0760465116213993</c:v>
                </c:pt>
                <c:pt idx="43">
                  <c:v>5.2799999999934997</c:v>
                </c:pt>
                <c:pt idx="44">
                  <c:v>5.3839534883655986</c:v>
                </c:pt>
                <c:pt idx="45">
                  <c:v>5.5079069767376936</c:v>
                </c:pt>
                <c:pt idx="46">
                  <c:v>5.5818604651097914</c:v>
                </c:pt>
                <c:pt idx="47">
                  <c:v>5.5358139534818918</c:v>
                </c:pt>
                <c:pt idx="48">
                  <c:v>5.5297674418539913</c:v>
                </c:pt>
                <c:pt idx="49">
                  <c:v>5.4837209302260916</c:v>
                </c:pt>
                <c:pt idx="50">
                  <c:v>5.19767441859819</c:v>
                </c:pt>
                <c:pt idx="51">
                  <c:v>5.0316279069702858</c:v>
                </c:pt>
                <c:pt idx="52">
                  <c:v>4.7455813953423842</c:v>
                </c:pt>
                <c:pt idx="53">
                  <c:v>4.569534883714482</c:v>
                </c:pt>
                <c:pt idx="54">
                  <c:v>5.6234883720865767</c:v>
                </c:pt>
                <c:pt idx="55">
                  <c:v>5.567441860458672</c:v>
                </c:pt>
                <c:pt idx="56">
                  <c:v>5.5213953488307723</c:v>
                </c:pt>
                <c:pt idx="57">
                  <c:v>5.5153488372028718</c:v>
                </c:pt>
                <c:pt idx="58">
                  <c:v>5.3793023255749688</c:v>
                </c:pt>
                <c:pt idx="59">
                  <c:v>5.063255813947066</c:v>
                </c:pt>
                <c:pt idx="60">
                  <c:v>4.9472093023191661</c:v>
                </c:pt>
                <c:pt idx="61">
                  <c:v>4.8011627906912651</c:v>
                </c:pt>
                <c:pt idx="62">
                  <c:v>4.6851162790633651</c:v>
                </c:pt>
                <c:pt idx="63">
                  <c:v>4.4290697674354647</c:v>
                </c:pt>
                <c:pt idx="64">
                  <c:v>4.5930232558075659</c:v>
                </c:pt>
                <c:pt idx="65">
                  <c:v>4.5169767441796651</c:v>
                </c:pt>
                <c:pt idx="66">
                  <c:v>4.4709302325517655</c:v>
                </c:pt>
                <c:pt idx="67">
                  <c:v>4.1548837209238627</c:v>
                </c:pt>
                <c:pt idx="68">
                  <c:v>4.1188372092959611</c:v>
                </c:pt>
                <c:pt idx="69">
                  <c:v>4.1927906976680589</c:v>
                </c:pt>
                <c:pt idx="70">
                  <c:v>4.2667441860401567</c:v>
                </c:pt>
                <c:pt idx="71">
                  <c:v>4.3306976744122565</c:v>
                </c:pt>
                <c:pt idx="72">
                  <c:v>4.2846511627843569</c:v>
                </c:pt>
                <c:pt idx="73">
                  <c:v>4.1286046511564578</c:v>
                </c:pt>
                <c:pt idx="74">
                  <c:v>4.0925581395285562</c:v>
                </c:pt>
                <c:pt idx="75">
                  <c:v>4.0265116279006534</c:v>
                </c:pt>
                <c:pt idx="76">
                  <c:v>3.7804651162727509</c:v>
                </c:pt>
                <c:pt idx="77">
                  <c:v>3.5644186046448496</c:v>
                </c:pt>
                <c:pt idx="78">
                  <c:v>8.4883720930169488</c:v>
                </c:pt>
                <c:pt idx="79">
                  <c:v>10.052325581389049</c:v>
                </c:pt>
                <c:pt idx="80">
                  <c:v>10.036279069761143</c:v>
                </c:pt>
                <c:pt idx="81">
                  <c:v>9.8502325581332428</c:v>
                </c:pt>
                <c:pt idx="82">
                  <c:v>10.074186046505339</c:v>
                </c:pt>
                <c:pt idx="83">
                  <c:v>10.02813953487744</c:v>
                </c:pt>
                <c:pt idx="84">
                  <c:v>9.9220930232495377</c:v>
                </c:pt>
                <c:pt idx="85">
                  <c:v>9.9560465116216363</c:v>
                </c:pt>
                <c:pt idx="86">
                  <c:v>9.8699999999937376</c:v>
                </c:pt>
                <c:pt idx="87">
                  <c:v>9.9939534883658325</c:v>
                </c:pt>
                <c:pt idx="88">
                  <c:v>10.027906976737931</c:v>
                </c:pt>
                <c:pt idx="89">
                  <c:v>9.8118604651100298</c:v>
                </c:pt>
                <c:pt idx="90">
                  <c:v>9.7058139534821279</c:v>
                </c:pt>
                <c:pt idx="91">
                  <c:v>9.5797674418542229</c:v>
                </c:pt>
                <c:pt idx="92">
                  <c:v>9.5437209302263213</c:v>
                </c:pt>
                <c:pt idx="93">
                  <c:v>9.597674418598416</c:v>
                </c:pt>
                <c:pt idx="94">
                  <c:v>9.6816279069705118</c:v>
                </c:pt>
                <c:pt idx="95">
                  <c:v>9.845581395342613</c:v>
                </c:pt>
                <c:pt idx="96">
                  <c:v>9.7595348837147142</c:v>
                </c:pt>
                <c:pt idx="97">
                  <c:v>9.573488372086814</c:v>
                </c:pt>
                <c:pt idx="98">
                  <c:v>9.7474418604589133</c:v>
                </c:pt>
                <c:pt idx="99">
                  <c:v>9.6613953488310145</c:v>
                </c:pt>
                <c:pt idx="100">
                  <c:v>9.8753488372031129</c:v>
                </c:pt>
                <c:pt idx="101">
                  <c:v>9.7293023255752118</c:v>
                </c:pt>
                <c:pt idx="102">
                  <c:v>9.6032558139473068</c:v>
                </c:pt>
                <c:pt idx="103">
                  <c:v>9.5672093023194051</c:v>
                </c:pt>
                <c:pt idx="104">
                  <c:v>9.5111627906915004</c:v>
                </c:pt>
                <c:pt idx="105">
                  <c:v>9.7351162790635968</c:v>
                </c:pt>
                <c:pt idx="106">
                  <c:v>10.319069767435693</c:v>
                </c:pt>
                <c:pt idx="107">
                  <c:v>10.733023255807794</c:v>
                </c:pt>
                <c:pt idx="108">
                  <c:v>10.716976744179888</c:v>
                </c:pt>
                <c:pt idx="109">
                  <c:v>10.930930232551987</c:v>
                </c:pt>
                <c:pt idx="110">
                  <c:v>10.974883720924083</c:v>
                </c:pt>
                <c:pt idx="111">
                  <c:v>11.148837209296182</c:v>
                </c:pt>
                <c:pt idx="112">
                  <c:v>11.342790697668278</c:v>
                </c:pt>
                <c:pt idx="113">
                  <c:v>11.326744186040372</c:v>
                </c:pt>
                <c:pt idx="114">
                  <c:v>11.270697674412467</c:v>
                </c:pt>
                <c:pt idx="115">
                  <c:v>11.604651162784563</c:v>
                </c:pt>
                <c:pt idx="116">
                  <c:v>11.938604651156659</c:v>
                </c:pt>
                <c:pt idx="117">
                  <c:v>12.182558139528759</c:v>
                </c:pt>
                <c:pt idx="118">
                  <c:v>12.316511627900859</c:v>
                </c:pt>
                <c:pt idx="119">
                  <c:v>12.290465116272955</c:v>
                </c:pt>
                <c:pt idx="120">
                  <c:v>12.404418604645052</c:v>
                </c:pt>
                <c:pt idx="121">
                  <c:v>12.378372093017148</c:v>
                </c:pt>
                <c:pt idx="122">
                  <c:v>12.312325581389246</c:v>
                </c:pt>
                <c:pt idx="123">
                  <c:v>12.346279069761344</c:v>
                </c:pt>
                <c:pt idx="124">
                  <c:v>12.350232558133442</c:v>
                </c:pt>
                <c:pt idx="125">
                  <c:v>12.504186046505538</c:v>
                </c:pt>
                <c:pt idx="126">
                  <c:v>12.548139534877635</c:v>
                </c:pt>
                <c:pt idx="127">
                  <c:v>12.542093023249734</c:v>
                </c:pt>
                <c:pt idx="128">
                  <c:v>12.62604651162183</c:v>
                </c:pt>
                <c:pt idx="129">
                  <c:v>12.789999999993931</c:v>
                </c:pt>
                <c:pt idx="130">
                  <c:v>12.913953488366026</c:v>
                </c:pt>
                <c:pt idx="131">
                  <c:v>13.427906976738122</c:v>
                </c:pt>
                <c:pt idx="132">
                  <c:v>13.57186046511022</c:v>
                </c:pt>
                <c:pt idx="133">
                  <c:v>13.585813953482315</c:v>
                </c:pt>
                <c:pt idx="134">
                  <c:v>13.799767441854414</c:v>
                </c:pt>
                <c:pt idx="135">
                  <c:v>18.213720930226515</c:v>
                </c:pt>
                <c:pt idx="136">
                  <c:v>19.287674418598613</c:v>
                </c:pt>
                <c:pt idx="137">
                  <c:v>19.371627906970708</c:v>
                </c:pt>
                <c:pt idx="138">
                  <c:v>19.405581395342807</c:v>
                </c:pt>
                <c:pt idx="139">
                  <c:v>19.289534883714907</c:v>
                </c:pt>
                <c:pt idx="140">
                  <c:v>19.493488372087008</c:v>
                </c:pt>
                <c:pt idx="141">
                  <c:v>19.367441860459103</c:v>
                </c:pt>
                <c:pt idx="142">
                  <c:v>19.3713953488312</c:v>
                </c:pt>
                <c:pt idx="143">
                  <c:v>19.335348837203298</c:v>
                </c:pt>
                <c:pt idx="144">
                  <c:v>19.339302325575396</c:v>
                </c:pt>
                <c:pt idx="145">
                  <c:v>19.103255813947492</c:v>
                </c:pt>
                <c:pt idx="146">
                  <c:v>19.187209302319587</c:v>
                </c:pt>
                <c:pt idx="147">
                  <c:v>19.031162790691688</c:v>
                </c:pt>
                <c:pt idx="148">
                  <c:v>18.905116279063783</c:v>
                </c:pt>
                <c:pt idx="149">
                  <c:v>19.059069767435879</c:v>
                </c:pt>
                <c:pt idx="150">
                  <c:v>19.293023255807974</c:v>
                </c:pt>
                <c:pt idx="151">
                  <c:v>20.166976744180069</c:v>
                </c:pt>
                <c:pt idx="152">
                  <c:v>20.380930232552167</c:v>
                </c:pt>
                <c:pt idx="153">
                  <c:v>21.334883720924267</c:v>
                </c:pt>
                <c:pt idx="154">
                  <c:v>22.008837209296367</c:v>
                </c:pt>
                <c:pt idx="155">
                  <c:v>21.892790697668467</c:v>
                </c:pt>
                <c:pt idx="156">
                  <c:v>22.256744186040564</c:v>
                </c:pt>
                <c:pt idx="157">
                  <c:v>22.150697674412662</c:v>
                </c:pt>
                <c:pt idx="158">
                  <c:v>25.494651162784763</c:v>
                </c:pt>
                <c:pt idx="159">
                  <c:v>26.378604651156863</c:v>
                </c:pt>
                <c:pt idx="160">
                  <c:v>26.612558139528957</c:v>
                </c:pt>
                <c:pt idx="161">
                  <c:v>29.276511627901058</c:v>
                </c:pt>
                <c:pt idx="162">
                  <c:v>31.400465116273153</c:v>
                </c:pt>
                <c:pt idx="163">
                  <c:v>32.774418604645248</c:v>
                </c:pt>
                <c:pt idx="164">
                  <c:v>33.248372093017345</c:v>
                </c:pt>
                <c:pt idx="165">
                  <c:v>33.392325581389443</c:v>
                </c:pt>
                <c:pt idx="166">
                  <c:v>33.236279069761544</c:v>
                </c:pt>
                <c:pt idx="167">
                  <c:v>33.130232558133642</c:v>
                </c:pt>
                <c:pt idx="168">
                  <c:v>32.984186046505741</c:v>
                </c:pt>
                <c:pt idx="169">
                  <c:v>32.718139534877835</c:v>
                </c:pt>
                <c:pt idx="170">
                  <c:v>32.642093023249934</c:v>
                </c:pt>
                <c:pt idx="171">
                  <c:v>32.546046511622031</c:v>
                </c:pt>
                <c:pt idx="172">
                  <c:v>32.399999999994129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Кардиограмма!$T$11</c:f>
              <c:strCache>
                <c:ptCount val="1"/>
                <c:pt idx="0">
                  <c:v>Kozak i razboiniki</c:v>
                </c:pt>
              </c:strCache>
            </c:strRef>
          </c:tx>
          <c:marker>
            <c:symbol val="none"/>
          </c:marker>
          <c:cat>
            <c:numRef>
              <c:f>Кардиограмма!$M$12:$M$184</c:f>
              <c:numCache>
                <c:formatCode>General</c:formatCode>
                <c:ptCount val="17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</c:numCache>
            </c:numRef>
          </c:cat>
          <c:val>
            <c:numRef>
              <c:f>Кардиограмма!$T$12:$T$184</c:f>
              <c:numCache>
                <c:formatCode>0.00</c:formatCode>
                <c:ptCount val="173"/>
                <c:pt idx="0">
                  <c:v>1.6399999999972721</c:v>
                </c:pt>
                <c:pt idx="1">
                  <c:v>4.0839534883693673</c:v>
                </c:pt>
                <c:pt idx="2">
                  <c:v>4.1979069767414643</c:v>
                </c:pt>
                <c:pt idx="3">
                  <c:v>5.0818604651135644</c:v>
                </c:pt>
                <c:pt idx="4">
                  <c:v>5.0158139534856616</c:v>
                </c:pt>
                <c:pt idx="5">
                  <c:v>4.9597674418577569</c:v>
                </c:pt>
                <c:pt idx="6">
                  <c:v>4.8337209302298518</c:v>
                </c:pt>
                <c:pt idx="7">
                  <c:v>4.9176744186019477</c:v>
                </c:pt>
                <c:pt idx="8">
                  <c:v>4.8116279069740457</c:v>
                </c:pt>
                <c:pt idx="9">
                  <c:v>4.8855813953461436</c:v>
                </c:pt>
                <c:pt idx="10">
                  <c:v>5.9095348837182442</c:v>
                </c:pt>
                <c:pt idx="11">
                  <c:v>5.983488372090342</c:v>
                </c:pt>
                <c:pt idx="12">
                  <c:v>5.7974418604624418</c:v>
                </c:pt>
                <c:pt idx="13">
                  <c:v>5.3913953488345427</c:v>
                </c:pt>
                <c:pt idx="14">
                  <c:v>5.1953488372066374</c:v>
                </c:pt>
                <c:pt idx="15">
                  <c:v>5.0393023255787384</c:v>
                </c:pt>
                <c:pt idx="16">
                  <c:v>4.813255813950839</c:v>
                </c:pt>
                <c:pt idx="17">
                  <c:v>4.2372093023229382</c:v>
                </c:pt>
                <c:pt idx="18">
                  <c:v>3.7111627906950346</c:v>
                </c:pt>
                <c:pt idx="19">
                  <c:v>2.9051162790671299</c:v>
                </c:pt>
                <c:pt idx="20">
                  <c:v>-1.6809302325607689</c:v>
                </c:pt>
                <c:pt idx="21">
                  <c:v>-0.28697674418867081</c:v>
                </c:pt>
                <c:pt idx="22">
                  <c:v>-0.26302325581657016</c:v>
                </c:pt>
                <c:pt idx="23">
                  <c:v>-0.37906976744447007</c:v>
                </c:pt>
                <c:pt idx="24">
                  <c:v>-0.92511627907236971</c:v>
                </c:pt>
                <c:pt idx="25">
                  <c:v>-1.2511627907002705</c:v>
                </c:pt>
                <c:pt idx="26">
                  <c:v>-1.5272093023281741</c:v>
                </c:pt>
                <c:pt idx="27">
                  <c:v>-1.2232558139560794</c:v>
                </c:pt>
                <c:pt idx="28">
                  <c:v>-1.4593023255839839</c:v>
                </c:pt>
                <c:pt idx="29">
                  <c:v>-1.6753488372118852</c:v>
                </c:pt>
                <c:pt idx="30">
                  <c:v>-2.1013953488397874</c:v>
                </c:pt>
                <c:pt idx="31">
                  <c:v>-2.377441860467691</c:v>
                </c:pt>
                <c:pt idx="32">
                  <c:v>-2.7334883720955929</c:v>
                </c:pt>
                <c:pt idx="33">
                  <c:v>-2.9295348837234982</c:v>
                </c:pt>
                <c:pt idx="34">
                  <c:v>-3.0855813953513973</c:v>
                </c:pt>
                <c:pt idx="35">
                  <c:v>-3.3316279069792998</c:v>
                </c:pt>
                <c:pt idx="36">
                  <c:v>-3.7676744186072</c:v>
                </c:pt>
                <c:pt idx="37">
                  <c:v>-4.0837209302351027</c:v>
                </c:pt>
                <c:pt idx="38">
                  <c:v>-3.0697674418630072</c:v>
                </c:pt>
                <c:pt idx="39">
                  <c:v>-3.1658139534909111</c:v>
                </c:pt>
                <c:pt idx="40">
                  <c:v>-1.3818604651188124</c:v>
                </c:pt>
                <c:pt idx="41">
                  <c:v>6.2093023253282809E-2</c:v>
                </c:pt>
                <c:pt idx="42">
                  <c:v>9.604651162538147E-2</c:v>
                </c:pt>
                <c:pt idx="43">
                  <c:v>0.47999999999748155</c:v>
                </c:pt>
                <c:pt idx="44">
                  <c:v>0.16395348836957879</c:v>
                </c:pt>
                <c:pt idx="45">
                  <c:v>-0.17209302325831999</c:v>
                </c:pt>
                <c:pt idx="46">
                  <c:v>-0.48813953488622275</c:v>
                </c:pt>
                <c:pt idx="47">
                  <c:v>-1.0441860465141275</c:v>
                </c:pt>
                <c:pt idx="48">
                  <c:v>-1.5102325581420288</c:v>
                </c:pt>
                <c:pt idx="49">
                  <c:v>-1.9862790697699282</c:v>
                </c:pt>
                <c:pt idx="50">
                  <c:v>-2.3723255813978312</c:v>
                </c:pt>
                <c:pt idx="51">
                  <c:v>-2.6583720930257329</c:v>
                </c:pt>
                <c:pt idx="52">
                  <c:v>-3.0544186046536339</c:v>
                </c:pt>
                <c:pt idx="53">
                  <c:v>-3.5704651162815395</c:v>
                </c:pt>
                <c:pt idx="54">
                  <c:v>-3.7965116279094389</c:v>
                </c:pt>
                <c:pt idx="55">
                  <c:v>-4.1425581395373428</c:v>
                </c:pt>
                <c:pt idx="56">
                  <c:v>-4.4586046511652455</c:v>
                </c:pt>
                <c:pt idx="57">
                  <c:v>-4.9146511627931488</c:v>
                </c:pt>
                <c:pt idx="58">
                  <c:v>-5.2006976744210505</c:v>
                </c:pt>
                <c:pt idx="59">
                  <c:v>-5.5967441860489515</c:v>
                </c:pt>
                <c:pt idx="60">
                  <c:v>-6.2227906976768566</c:v>
                </c:pt>
                <c:pt idx="61">
                  <c:v>-6.5488372093047573</c:v>
                </c:pt>
                <c:pt idx="62">
                  <c:v>-6.8048837209326578</c:v>
                </c:pt>
                <c:pt idx="63">
                  <c:v>-6.9409302325605609</c:v>
                </c:pt>
                <c:pt idx="64">
                  <c:v>-7.3769767441884611</c:v>
                </c:pt>
                <c:pt idx="65">
                  <c:v>-7.6430232558163667</c:v>
                </c:pt>
                <c:pt idx="66">
                  <c:v>-8.0590697674442708</c:v>
                </c:pt>
                <c:pt idx="67">
                  <c:v>-8.3351162790721744</c:v>
                </c:pt>
                <c:pt idx="68">
                  <c:v>-8.9011627907000772</c:v>
                </c:pt>
                <c:pt idx="69">
                  <c:v>-9.2472093023279811</c:v>
                </c:pt>
                <c:pt idx="70">
                  <c:v>-9.7632558139558867</c:v>
                </c:pt>
                <c:pt idx="71">
                  <c:v>-9.8693023255837886</c:v>
                </c:pt>
                <c:pt idx="72">
                  <c:v>-9.9953488372116936</c:v>
                </c:pt>
                <c:pt idx="73">
                  <c:v>-10.351395348839596</c:v>
                </c:pt>
                <c:pt idx="74">
                  <c:v>-10.737441860467499</c:v>
                </c:pt>
                <c:pt idx="75">
                  <c:v>-10.963488372095398</c:v>
                </c:pt>
                <c:pt idx="76">
                  <c:v>-11.399534883723298</c:v>
                </c:pt>
                <c:pt idx="77">
                  <c:v>-11.455581395351203</c:v>
                </c:pt>
                <c:pt idx="78">
                  <c:v>-11.821627906979103</c:v>
                </c:pt>
                <c:pt idx="79">
                  <c:v>-11.787674418607004</c:v>
                </c:pt>
                <c:pt idx="80">
                  <c:v>-12.093720930234909</c:v>
                </c:pt>
                <c:pt idx="81">
                  <c:v>-12.329767441862813</c:v>
                </c:pt>
                <c:pt idx="82">
                  <c:v>-12.045813953490715</c:v>
                </c:pt>
                <c:pt idx="83">
                  <c:v>-10.361860465118617</c:v>
                </c:pt>
                <c:pt idx="84">
                  <c:v>-1.0079069767465114</c:v>
                </c:pt>
                <c:pt idx="85">
                  <c:v>0.50604651162558412</c:v>
                </c:pt>
                <c:pt idx="86">
                  <c:v>0.79999999999768079</c:v>
                </c:pt>
                <c:pt idx="87">
                  <c:v>1.2039534883697769</c:v>
                </c:pt>
                <c:pt idx="88">
                  <c:v>1.087906976741877</c:v>
                </c:pt>
                <c:pt idx="89">
                  <c:v>1.8218604651139714</c:v>
                </c:pt>
                <c:pt idx="90">
                  <c:v>2.2458139534860706</c:v>
                </c:pt>
                <c:pt idx="91">
                  <c:v>2.1197674418581656</c:v>
                </c:pt>
                <c:pt idx="92">
                  <c:v>2.6937209302302634</c:v>
                </c:pt>
                <c:pt idx="93">
                  <c:v>2.8076744186023603</c:v>
                </c:pt>
                <c:pt idx="94">
                  <c:v>2.9116279069744593</c:v>
                </c:pt>
                <c:pt idx="95">
                  <c:v>2.965581395346554</c:v>
                </c:pt>
                <c:pt idx="96">
                  <c:v>3.0195348837186486</c:v>
                </c:pt>
                <c:pt idx="97">
                  <c:v>3.1934883720907479</c:v>
                </c:pt>
                <c:pt idx="98">
                  <c:v>3.0574418604628448</c:v>
                </c:pt>
                <c:pt idx="99">
                  <c:v>2.8813953488349426</c:v>
                </c:pt>
                <c:pt idx="100">
                  <c:v>2.7653488372070427</c:v>
                </c:pt>
                <c:pt idx="101">
                  <c:v>2.7893023255791434</c:v>
                </c:pt>
                <c:pt idx="102">
                  <c:v>3.9432558139512395</c:v>
                </c:pt>
                <c:pt idx="103">
                  <c:v>4.3872093023233347</c:v>
                </c:pt>
                <c:pt idx="104">
                  <c:v>4.3911627906954322</c:v>
                </c:pt>
                <c:pt idx="105">
                  <c:v>4.5751162790675295</c:v>
                </c:pt>
                <c:pt idx="106">
                  <c:v>4.5290697674396299</c:v>
                </c:pt>
                <c:pt idx="107">
                  <c:v>4.6230232558117308</c:v>
                </c:pt>
                <c:pt idx="108">
                  <c:v>4.7569767441838309</c:v>
                </c:pt>
                <c:pt idx="109">
                  <c:v>4.9709302325559293</c:v>
                </c:pt>
                <c:pt idx="110">
                  <c:v>4.9148837209280245</c:v>
                </c:pt>
                <c:pt idx="111">
                  <c:v>4.8888372093001209</c:v>
                </c:pt>
                <c:pt idx="112">
                  <c:v>4.9527906976722207</c:v>
                </c:pt>
                <c:pt idx="113">
                  <c:v>4.7667441860443205</c:v>
                </c:pt>
                <c:pt idx="114">
                  <c:v>4.76069767441642</c:v>
                </c:pt>
                <c:pt idx="115">
                  <c:v>4.9346511627885192</c:v>
                </c:pt>
                <c:pt idx="116">
                  <c:v>5.008604651160617</c:v>
                </c:pt>
                <c:pt idx="117">
                  <c:v>4.8225581395327168</c:v>
                </c:pt>
                <c:pt idx="118">
                  <c:v>4.6365116279048166</c:v>
                </c:pt>
                <c:pt idx="119">
                  <c:v>4.7504651162769136</c:v>
                </c:pt>
                <c:pt idx="120">
                  <c:v>4.8644186046490105</c:v>
                </c:pt>
                <c:pt idx="121">
                  <c:v>4.9983720930211106</c:v>
                </c:pt>
                <c:pt idx="122">
                  <c:v>4.9323255813932079</c:v>
                </c:pt>
                <c:pt idx="123">
                  <c:v>4.8962790697653062</c:v>
                </c:pt>
                <c:pt idx="124">
                  <c:v>4.8702325581374026</c:v>
                </c:pt>
                <c:pt idx="125">
                  <c:v>4.8841860465094982</c:v>
                </c:pt>
                <c:pt idx="126">
                  <c:v>4.8481395348815965</c:v>
                </c:pt>
                <c:pt idx="127">
                  <c:v>5.0320930232536938</c:v>
                </c:pt>
                <c:pt idx="128">
                  <c:v>5.0160465116257882</c:v>
                </c:pt>
                <c:pt idx="129">
                  <c:v>4.9899999999978846</c:v>
                </c:pt>
                <c:pt idx="130">
                  <c:v>4.9539534883699829</c:v>
                </c:pt>
                <c:pt idx="131">
                  <c:v>5.0479069767420839</c:v>
                </c:pt>
                <c:pt idx="132">
                  <c:v>5.2618604651141823</c:v>
                </c:pt>
                <c:pt idx="133">
                  <c:v>5.3958139534862823</c:v>
                </c:pt>
                <c:pt idx="134">
                  <c:v>5.6397674418583819</c:v>
                </c:pt>
                <c:pt idx="135">
                  <c:v>5.5537209302304831</c:v>
                </c:pt>
                <c:pt idx="136">
                  <c:v>5.657674418602582</c:v>
                </c:pt>
                <c:pt idx="137">
                  <c:v>5.8516279069746773</c:v>
                </c:pt>
                <c:pt idx="138">
                  <c:v>6.5555813953467776</c:v>
                </c:pt>
                <c:pt idx="139">
                  <c:v>6.8995348837188786</c:v>
                </c:pt>
                <c:pt idx="140">
                  <c:v>11.48348837209096</c:v>
                </c:pt>
                <c:pt idx="141">
                  <c:v>12.747441860463056</c:v>
                </c:pt>
                <c:pt idx="142">
                  <c:v>13.221395348835152</c:v>
                </c:pt>
                <c:pt idx="143">
                  <c:v>13.565348837207253</c:v>
                </c:pt>
                <c:pt idx="144">
                  <c:v>13.92930232557935</c:v>
                </c:pt>
                <c:pt idx="145">
                  <c:v>14.153255813951446</c:v>
                </c:pt>
                <c:pt idx="146">
                  <c:v>14.477209302323544</c:v>
                </c:pt>
                <c:pt idx="147">
                  <c:v>15.391162790695645</c:v>
                </c:pt>
                <c:pt idx="148">
                  <c:v>16.485116279067746</c:v>
                </c:pt>
                <c:pt idx="149">
                  <c:v>16.689069767439847</c:v>
                </c:pt>
                <c:pt idx="150">
                  <c:v>18.193023255811944</c:v>
                </c:pt>
                <c:pt idx="151">
                  <c:v>19.226976744184043</c:v>
                </c:pt>
                <c:pt idx="152">
                  <c:v>19.470930232556142</c:v>
                </c:pt>
                <c:pt idx="153">
                  <c:v>19.854883720928242</c:v>
                </c:pt>
                <c:pt idx="154">
                  <c:v>21.388837209300341</c:v>
                </c:pt>
                <c:pt idx="155">
                  <c:v>23.552790697672442</c:v>
                </c:pt>
                <c:pt idx="156">
                  <c:v>23.656744186044541</c:v>
                </c:pt>
                <c:pt idx="157">
                  <c:v>23.610697674416642</c:v>
                </c:pt>
                <c:pt idx="158">
                  <c:v>25.864651162788739</c:v>
                </c:pt>
                <c:pt idx="159">
                  <c:v>26.218604651160838</c:v>
                </c:pt>
                <c:pt idx="160">
                  <c:v>28.482558139532934</c:v>
                </c:pt>
                <c:pt idx="161">
                  <c:v>30.496511627905029</c:v>
                </c:pt>
                <c:pt idx="162">
                  <c:v>31.610465116277126</c:v>
                </c:pt>
                <c:pt idx="163">
                  <c:v>32.614418604649224</c:v>
                </c:pt>
                <c:pt idx="164">
                  <c:v>33.888372093021324</c:v>
                </c:pt>
                <c:pt idx="165">
                  <c:v>33.942325581393419</c:v>
                </c:pt>
                <c:pt idx="166">
                  <c:v>33.85627906976552</c:v>
                </c:pt>
                <c:pt idx="167">
                  <c:v>34.190232558137616</c:v>
                </c:pt>
                <c:pt idx="168">
                  <c:v>34.564186046509711</c:v>
                </c:pt>
                <c:pt idx="169">
                  <c:v>34.658139534881812</c:v>
                </c:pt>
                <c:pt idx="170">
                  <c:v>34.762093023253911</c:v>
                </c:pt>
                <c:pt idx="171">
                  <c:v>34.93604651162601</c:v>
                </c:pt>
                <c:pt idx="172">
                  <c:v>35.139999999998111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Кардиограмма!$U$11</c:f>
              <c:strCache>
                <c:ptCount val="1"/>
                <c:pt idx="0">
                  <c:v>Levi-9</c:v>
                </c:pt>
              </c:strCache>
            </c:strRef>
          </c:tx>
          <c:marker>
            <c:symbol val="none"/>
          </c:marker>
          <c:cat>
            <c:numRef>
              <c:f>Кардиограмма!$M$12:$M$184</c:f>
              <c:numCache>
                <c:formatCode>General</c:formatCode>
                <c:ptCount val="17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</c:numCache>
            </c:numRef>
          </c:cat>
          <c:val>
            <c:numRef>
              <c:f>Кардиограмма!$U$12:$U$184</c:f>
              <c:numCache>
                <c:formatCode>0.00</c:formatCode>
                <c:ptCount val="173"/>
                <c:pt idx="0">
                  <c:v>2.6099999999994523</c:v>
                </c:pt>
                <c:pt idx="1">
                  <c:v>5.653953488371549</c:v>
                </c:pt>
                <c:pt idx="2">
                  <c:v>5.6479069767436485</c:v>
                </c:pt>
                <c:pt idx="3">
                  <c:v>6.161860465115744</c:v>
                </c:pt>
                <c:pt idx="4">
                  <c:v>6.255813953487845</c:v>
                </c:pt>
                <c:pt idx="5">
                  <c:v>6.2097674418599453</c:v>
                </c:pt>
                <c:pt idx="6">
                  <c:v>5.9337209302320417</c:v>
                </c:pt>
                <c:pt idx="7">
                  <c:v>5.9776744186041384</c:v>
                </c:pt>
                <c:pt idx="8">
                  <c:v>5.8316279069762373</c:v>
                </c:pt>
                <c:pt idx="9">
                  <c:v>5.9455813953483343</c:v>
                </c:pt>
                <c:pt idx="10">
                  <c:v>7.0095348837204341</c:v>
                </c:pt>
                <c:pt idx="11">
                  <c:v>6.9434883720925313</c:v>
                </c:pt>
                <c:pt idx="12">
                  <c:v>6.9374418604646308</c:v>
                </c:pt>
                <c:pt idx="13">
                  <c:v>6.8813953488367261</c:v>
                </c:pt>
                <c:pt idx="14">
                  <c:v>6.8053488372088253</c:v>
                </c:pt>
                <c:pt idx="15">
                  <c:v>6.8893023255809211</c:v>
                </c:pt>
                <c:pt idx="16">
                  <c:v>6.8332558139530164</c:v>
                </c:pt>
                <c:pt idx="17">
                  <c:v>6.7072093023251114</c:v>
                </c:pt>
                <c:pt idx="18">
                  <c:v>6.731162790697212</c:v>
                </c:pt>
                <c:pt idx="19">
                  <c:v>6.6651162790693093</c:v>
                </c:pt>
                <c:pt idx="20">
                  <c:v>6.5090697674414102</c:v>
                </c:pt>
                <c:pt idx="21">
                  <c:v>6.833023255813508</c:v>
                </c:pt>
                <c:pt idx="22">
                  <c:v>6.8669767441856067</c:v>
                </c:pt>
                <c:pt idx="23">
                  <c:v>7.1009302325577011</c:v>
                </c:pt>
                <c:pt idx="24">
                  <c:v>7.0848837209297955</c:v>
                </c:pt>
                <c:pt idx="25">
                  <c:v>7.5188372093018927</c:v>
                </c:pt>
                <c:pt idx="26">
                  <c:v>7.7027906976739899</c:v>
                </c:pt>
                <c:pt idx="27">
                  <c:v>8.9567441860460875</c:v>
                </c:pt>
                <c:pt idx="28">
                  <c:v>9.0106976744181821</c:v>
                </c:pt>
                <c:pt idx="29">
                  <c:v>9.3146511627902768</c:v>
                </c:pt>
                <c:pt idx="30">
                  <c:v>9.478604651162378</c:v>
                </c:pt>
                <c:pt idx="31">
                  <c:v>9.8125581395344739</c:v>
                </c:pt>
                <c:pt idx="32">
                  <c:v>10.276511627906572</c:v>
                </c:pt>
                <c:pt idx="33">
                  <c:v>10.910465116278672</c:v>
                </c:pt>
                <c:pt idx="34">
                  <c:v>11.024418604650769</c:v>
                </c:pt>
                <c:pt idx="35">
                  <c:v>11.628372093022868</c:v>
                </c:pt>
                <c:pt idx="36">
                  <c:v>12.032325581394964</c:v>
                </c:pt>
                <c:pt idx="37">
                  <c:v>12.266279069767059</c:v>
                </c:pt>
                <c:pt idx="38">
                  <c:v>12.920232558139155</c:v>
                </c:pt>
                <c:pt idx="39">
                  <c:v>13.344186046511254</c:v>
                </c:pt>
                <c:pt idx="40">
                  <c:v>13.60813953488335</c:v>
                </c:pt>
                <c:pt idx="41">
                  <c:v>14.13209302325545</c:v>
                </c:pt>
                <c:pt idx="42">
                  <c:v>19.976046511627558</c:v>
                </c:pt>
                <c:pt idx="43">
                  <c:v>20.739999999999654</c:v>
                </c:pt>
                <c:pt idx="44">
                  <c:v>21.173953488371751</c:v>
                </c:pt>
                <c:pt idx="45">
                  <c:v>22.367906976743846</c:v>
                </c:pt>
                <c:pt idx="46">
                  <c:v>22.801860465115944</c:v>
                </c:pt>
                <c:pt idx="47">
                  <c:v>23.115813953488043</c:v>
                </c:pt>
                <c:pt idx="48">
                  <c:v>23.649767441860142</c:v>
                </c:pt>
                <c:pt idx="49">
                  <c:v>23.983720930232238</c:v>
                </c:pt>
                <c:pt idx="50">
                  <c:v>24.177674418604333</c:v>
                </c:pt>
                <c:pt idx="51">
                  <c:v>25.211627906976432</c:v>
                </c:pt>
                <c:pt idx="52">
                  <c:v>25.315581395348531</c:v>
                </c:pt>
                <c:pt idx="53">
                  <c:v>25.339534883720631</c:v>
                </c:pt>
                <c:pt idx="54">
                  <c:v>25.573488372092726</c:v>
                </c:pt>
                <c:pt idx="55">
                  <c:v>25.527441860464826</c:v>
                </c:pt>
                <c:pt idx="56">
                  <c:v>25.641395348836923</c:v>
                </c:pt>
                <c:pt idx="57">
                  <c:v>25.745348837209022</c:v>
                </c:pt>
                <c:pt idx="58">
                  <c:v>25.669302325581121</c:v>
                </c:pt>
                <c:pt idx="59">
                  <c:v>25.753255813953217</c:v>
                </c:pt>
                <c:pt idx="60">
                  <c:v>25.937209302325314</c:v>
                </c:pt>
                <c:pt idx="61">
                  <c:v>25.861162790697414</c:v>
                </c:pt>
                <c:pt idx="62">
                  <c:v>26.105116279069513</c:v>
                </c:pt>
                <c:pt idx="63">
                  <c:v>26.339069767441607</c:v>
                </c:pt>
                <c:pt idx="64">
                  <c:v>26.513023255813707</c:v>
                </c:pt>
                <c:pt idx="65">
                  <c:v>26.476976744185805</c:v>
                </c:pt>
                <c:pt idx="66">
                  <c:v>26.790930232557905</c:v>
                </c:pt>
                <c:pt idx="67">
                  <c:v>27.09488372093</c:v>
                </c:pt>
                <c:pt idx="68">
                  <c:v>28.378837209302098</c:v>
                </c:pt>
                <c:pt idx="69">
                  <c:v>28.482790697674197</c:v>
                </c:pt>
                <c:pt idx="70">
                  <c:v>28.576744186046298</c:v>
                </c:pt>
                <c:pt idx="71">
                  <c:v>28.900697674418396</c:v>
                </c:pt>
                <c:pt idx="72">
                  <c:v>29.054651162790492</c:v>
                </c:pt>
                <c:pt idx="73">
                  <c:v>29.51860465116259</c:v>
                </c:pt>
                <c:pt idx="74">
                  <c:v>30.282558139534686</c:v>
                </c:pt>
                <c:pt idx="75">
                  <c:v>30.496511627906784</c:v>
                </c:pt>
                <c:pt idx="76">
                  <c:v>30.540465116278881</c:v>
                </c:pt>
                <c:pt idx="77">
                  <c:v>30.64441860465098</c:v>
                </c:pt>
                <c:pt idx="78">
                  <c:v>31.158372093023075</c:v>
                </c:pt>
                <c:pt idx="79">
                  <c:v>31.622325581395174</c:v>
                </c:pt>
                <c:pt idx="80">
                  <c:v>31.826279069767274</c:v>
                </c:pt>
                <c:pt idx="81">
                  <c:v>32.420232558139375</c:v>
                </c:pt>
                <c:pt idx="82">
                  <c:v>32.674186046511473</c:v>
                </c:pt>
                <c:pt idx="83">
                  <c:v>32.658139534883567</c:v>
                </c:pt>
                <c:pt idx="84">
                  <c:v>33.502093023255668</c:v>
                </c:pt>
                <c:pt idx="85">
                  <c:v>33.746046511627767</c:v>
                </c:pt>
                <c:pt idx="86">
                  <c:v>34.029999999999866</c:v>
                </c:pt>
                <c:pt idx="87">
                  <c:v>34.443953488371967</c:v>
                </c:pt>
                <c:pt idx="88">
                  <c:v>38.997906976744048</c:v>
                </c:pt>
                <c:pt idx="89">
                  <c:v>42.201860465116148</c:v>
                </c:pt>
                <c:pt idx="90">
                  <c:v>42.625813953488247</c:v>
                </c:pt>
                <c:pt idx="91">
                  <c:v>44.129767441860345</c:v>
                </c:pt>
                <c:pt idx="92">
                  <c:v>44.203720930232443</c:v>
                </c:pt>
                <c:pt idx="93">
                  <c:v>44.38767441860454</c:v>
                </c:pt>
                <c:pt idx="94">
                  <c:v>44.551627906976641</c:v>
                </c:pt>
                <c:pt idx="95">
                  <c:v>45.025581395348738</c:v>
                </c:pt>
                <c:pt idx="96">
                  <c:v>45.049534883720838</c:v>
                </c:pt>
                <c:pt idx="97">
                  <c:v>45.093488372092935</c:v>
                </c:pt>
                <c:pt idx="98">
                  <c:v>45.157441860465035</c:v>
                </c:pt>
                <c:pt idx="99">
                  <c:v>45.131395348837131</c:v>
                </c:pt>
                <c:pt idx="100">
                  <c:v>45.05534883720923</c:v>
                </c:pt>
                <c:pt idx="101">
                  <c:v>45.11930232558133</c:v>
                </c:pt>
                <c:pt idx="102">
                  <c:v>47.133255813953426</c:v>
                </c:pt>
                <c:pt idx="103">
                  <c:v>48.947209302325525</c:v>
                </c:pt>
                <c:pt idx="104">
                  <c:v>49.621162790697625</c:v>
                </c:pt>
                <c:pt idx="105">
                  <c:v>50.575116279069725</c:v>
                </c:pt>
                <c:pt idx="106">
                  <c:v>53.049069767441821</c:v>
                </c:pt>
                <c:pt idx="107">
                  <c:v>53.423023255813916</c:v>
                </c:pt>
                <c:pt idx="108">
                  <c:v>53.446976744186017</c:v>
                </c:pt>
                <c:pt idx="109">
                  <c:v>53.370930232558116</c:v>
                </c:pt>
                <c:pt idx="110">
                  <c:v>53.414883720930213</c:v>
                </c:pt>
                <c:pt idx="111">
                  <c:v>53.308837209302311</c:v>
                </c:pt>
                <c:pt idx="112">
                  <c:v>53.172790697674408</c:v>
                </c:pt>
                <c:pt idx="113">
                  <c:v>53.186744186046504</c:v>
                </c:pt>
                <c:pt idx="114">
                  <c:v>53.4106976744186</c:v>
                </c:pt>
                <c:pt idx="115">
                  <c:v>53.404651162790699</c:v>
                </c:pt>
                <c:pt idx="116">
                  <c:v>53.758604651162798</c:v>
                </c:pt>
                <c:pt idx="117">
                  <c:v>53.932558139534898</c:v>
                </c:pt>
                <c:pt idx="118">
                  <c:v>53.976511627906994</c:v>
                </c:pt>
                <c:pt idx="119">
                  <c:v>54.200465116279091</c:v>
                </c:pt>
                <c:pt idx="120">
                  <c:v>54.364418604651192</c:v>
                </c:pt>
                <c:pt idx="121">
                  <c:v>54.048372093023289</c:v>
                </c:pt>
                <c:pt idx="122">
                  <c:v>54.112325581395389</c:v>
                </c:pt>
                <c:pt idx="123">
                  <c:v>54.516279069767485</c:v>
                </c:pt>
                <c:pt idx="124">
                  <c:v>54.610232558139586</c:v>
                </c:pt>
                <c:pt idx="125">
                  <c:v>54.814186046511686</c:v>
                </c:pt>
                <c:pt idx="126">
                  <c:v>54.958139534883784</c:v>
                </c:pt>
                <c:pt idx="127">
                  <c:v>54.862093023255881</c:v>
                </c:pt>
                <c:pt idx="128">
                  <c:v>54.896046511627979</c:v>
                </c:pt>
                <c:pt idx="129">
                  <c:v>55.010000000000076</c:v>
                </c:pt>
                <c:pt idx="130">
                  <c:v>55.583953488372174</c:v>
                </c:pt>
                <c:pt idx="131">
                  <c:v>55.747906976744275</c:v>
                </c:pt>
                <c:pt idx="132">
                  <c:v>55.921860465116374</c:v>
                </c:pt>
                <c:pt idx="133">
                  <c:v>56.015813953488475</c:v>
                </c:pt>
                <c:pt idx="134">
                  <c:v>59.099767441860571</c:v>
                </c:pt>
                <c:pt idx="135">
                  <c:v>59.163720930232671</c:v>
                </c:pt>
                <c:pt idx="136">
                  <c:v>59.067674418604767</c:v>
                </c:pt>
                <c:pt idx="137">
                  <c:v>59.231627906976868</c:v>
                </c:pt>
                <c:pt idx="138">
                  <c:v>64.075581395348991</c:v>
                </c:pt>
                <c:pt idx="139">
                  <c:v>65.529534883721084</c:v>
                </c:pt>
                <c:pt idx="140">
                  <c:v>66.263488372093178</c:v>
                </c:pt>
                <c:pt idx="141">
                  <c:v>66.817441860465266</c:v>
                </c:pt>
                <c:pt idx="142">
                  <c:v>66.731395348837367</c:v>
                </c:pt>
                <c:pt idx="143">
                  <c:v>66.655348837209459</c:v>
                </c:pt>
                <c:pt idx="144">
                  <c:v>66.969302325581566</c:v>
                </c:pt>
                <c:pt idx="145">
                  <c:v>67.043255813953664</c:v>
                </c:pt>
                <c:pt idx="146">
                  <c:v>67.067209302325764</c:v>
                </c:pt>
                <c:pt idx="147">
                  <c:v>67.231162790697866</c:v>
                </c:pt>
                <c:pt idx="148">
                  <c:v>67.295116279069958</c:v>
                </c:pt>
                <c:pt idx="149">
                  <c:v>67.309069767442054</c:v>
                </c:pt>
                <c:pt idx="150">
                  <c:v>67.513023255814147</c:v>
                </c:pt>
                <c:pt idx="151">
                  <c:v>67.45697674418625</c:v>
                </c:pt>
                <c:pt idx="152">
                  <c:v>67.59093023255835</c:v>
                </c:pt>
                <c:pt idx="153">
                  <c:v>67.644883720930437</c:v>
                </c:pt>
                <c:pt idx="154">
                  <c:v>67.488837209302545</c:v>
                </c:pt>
                <c:pt idx="155">
                  <c:v>67.412790697674637</c:v>
                </c:pt>
                <c:pt idx="156">
                  <c:v>67.626744186046736</c:v>
                </c:pt>
                <c:pt idx="157">
                  <c:v>67.690697674418828</c:v>
                </c:pt>
                <c:pt idx="158">
                  <c:v>67.85465116279093</c:v>
                </c:pt>
                <c:pt idx="159">
                  <c:v>68.058604651163023</c:v>
                </c:pt>
                <c:pt idx="160">
                  <c:v>68.732558139535115</c:v>
                </c:pt>
                <c:pt idx="161">
                  <c:v>69.406511627907207</c:v>
                </c:pt>
                <c:pt idx="162">
                  <c:v>70.10046511627931</c:v>
                </c:pt>
                <c:pt idx="163">
                  <c:v>70.214418604651399</c:v>
                </c:pt>
                <c:pt idx="164">
                  <c:v>70.2383720930235</c:v>
                </c:pt>
                <c:pt idx="165">
                  <c:v>70.452325581395598</c:v>
                </c:pt>
                <c:pt idx="166">
                  <c:v>70.646279069767701</c:v>
                </c:pt>
                <c:pt idx="167">
                  <c:v>70.410232558139796</c:v>
                </c:pt>
                <c:pt idx="168">
                  <c:v>70.394186046511891</c:v>
                </c:pt>
                <c:pt idx="169">
                  <c:v>70.408139534883986</c:v>
                </c:pt>
                <c:pt idx="170">
                  <c:v>70.252093023256094</c:v>
                </c:pt>
                <c:pt idx="171">
                  <c:v>70.186046511628192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Кардиограмма!$V$11</c:f>
              <c:strCache>
                <c:ptCount val="1"/>
                <c:pt idx="0">
                  <c:v>Chayka School</c:v>
                </c:pt>
              </c:strCache>
            </c:strRef>
          </c:tx>
          <c:marker>
            <c:symbol val="none"/>
          </c:marker>
          <c:cat>
            <c:numRef>
              <c:f>Кардиограмма!$M$12:$M$184</c:f>
              <c:numCache>
                <c:formatCode>General</c:formatCode>
                <c:ptCount val="17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</c:numCache>
            </c:numRef>
          </c:cat>
          <c:val>
            <c:numRef>
              <c:f>Кардиограмма!$V$12:$V$184</c:f>
              <c:numCache>
                <c:formatCode>0.00</c:formatCode>
                <c:ptCount val="173"/>
                <c:pt idx="0">
                  <c:v>3.0300000000015643</c:v>
                </c:pt>
                <c:pt idx="1">
                  <c:v>6.9939534883736627</c:v>
                </c:pt>
                <c:pt idx="2">
                  <c:v>8.187906976745758</c:v>
                </c:pt>
                <c:pt idx="3">
                  <c:v>9.6718604651178524</c:v>
                </c:pt>
                <c:pt idx="4">
                  <c:v>10.10581395348995</c:v>
                </c:pt>
                <c:pt idx="5">
                  <c:v>11.62976744186205</c:v>
                </c:pt>
                <c:pt idx="6">
                  <c:v>12.553720930234149</c:v>
                </c:pt>
                <c:pt idx="7">
                  <c:v>12.887674418606245</c:v>
                </c:pt>
                <c:pt idx="8">
                  <c:v>13.381627906978345</c:v>
                </c:pt>
                <c:pt idx="9">
                  <c:v>13.57558139535044</c:v>
                </c:pt>
                <c:pt idx="10">
                  <c:v>13.899534883722538</c:v>
                </c:pt>
                <c:pt idx="11">
                  <c:v>14.293488372094636</c:v>
                </c:pt>
                <c:pt idx="12">
                  <c:v>14.577441860466735</c:v>
                </c:pt>
                <c:pt idx="13">
                  <c:v>14.401395348838832</c:v>
                </c:pt>
                <c:pt idx="14">
                  <c:v>14.665348837210928</c:v>
                </c:pt>
                <c:pt idx="15">
                  <c:v>15.059302325583026</c:v>
                </c:pt>
                <c:pt idx="16">
                  <c:v>15.963255813955122</c:v>
                </c:pt>
                <c:pt idx="17">
                  <c:v>16.21720930232722</c:v>
                </c:pt>
                <c:pt idx="18">
                  <c:v>16.911162790699315</c:v>
                </c:pt>
                <c:pt idx="19">
                  <c:v>17.17511627907141</c:v>
                </c:pt>
                <c:pt idx="20">
                  <c:v>17.73906976744351</c:v>
                </c:pt>
                <c:pt idx="21">
                  <c:v>18.183023255815606</c:v>
                </c:pt>
                <c:pt idx="22">
                  <c:v>18.996976744187705</c:v>
                </c:pt>
                <c:pt idx="23">
                  <c:v>19.450930232559806</c:v>
                </c:pt>
                <c:pt idx="24">
                  <c:v>20.064883720931903</c:v>
                </c:pt>
                <c:pt idx="25">
                  <c:v>20.508837209303998</c:v>
                </c:pt>
                <c:pt idx="26">
                  <c:v>21.132790697676093</c:v>
                </c:pt>
                <c:pt idx="27">
                  <c:v>21.546744186048194</c:v>
                </c:pt>
                <c:pt idx="28">
                  <c:v>21.920697674420289</c:v>
                </c:pt>
                <c:pt idx="29">
                  <c:v>22.434651162792385</c:v>
                </c:pt>
                <c:pt idx="30">
                  <c:v>23.328604651164483</c:v>
                </c:pt>
                <c:pt idx="31">
                  <c:v>24.382558139536577</c:v>
                </c:pt>
                <c:pt idx="32">
                  <c:v>24.766511627908677</c:v>
                </c:pt>
                <c:pt idx="33">
                  <c:v>25.600465116280773</c:v>
                </c:pt>
                <c:pt idx="34">
                  <c:v>26.094418604652873</c:v>
                </c:pt>
                <c:pt idx="35">
                  <c:v>26.858372093024968</c:v>
                </c:pt>
                <c:pt idx="36">
                  <c:v>33.642325581397074</c:v>
                </c:pt>
                <c:pt idx="37">
                  <c:v>35.61627906976917</c:v>
                </c:pt>
                <c:pt idx="38">
                  <c:v>36.750232558141271</c:v>
                </c:pt>
                <c:pt idx="39">
                  <c:v>37.464186046513369</c:v>
                </c:pt>
                <c:pt idx="40">
                  <c:v>38.388139534885468</c:v>
                </c:pt>
                <c:pt idx="41">
                  <c:v>39.982093023257569</c:v>
                </c:pt>
                <c:pt idx="42">
                  <c:v>42.496046511629665</c:v>
                </c:pt>
                <c:pt idx="43">
                  <c:v>43.460000000001763</c:v>
                </c:pt>
                <c:pt idx="44">
                  <c:v>44.363953488373859</c:v>
                </c:pt>
                <c:pt idx="45">
                  <c:v>45.257906976745957</c:v>
                </c:pt>
                <c:pt idx="46">
                  <c:v>45.991860465118052</c:v>
                </c:pt>
                <c:pt idx="47">
                  <c:v>47.105813953490149</c:v>
                </c:pt>
                <c:pt idx="48">
                  <c:v>48.549767441862244</c:v>
                </c:pt>
                <c:pt idx="49">
                  <c:v>48.863720930234344</c:v>
                </c:pt>
                <c:pt idx="50">
                  <c:v>49.617674418606441</c:v>
                </c:pt>
                <c:pt idx="51">
                  <c:v>50.331627906978539</c:v>
                </c:pt>
                <c:pt idx="52">
                  <c:v>50.67558139535064</c:v>
                </c:pt>
                <c:pt idx="53">
                  <c:v>51.229534883722735</c:v>
                </c:pt>
                <c:pt idx="54">
                  <c:v>51.563488372094831</c:v>
                </c:pt>
                <c:pt idx="55">
                  <c:v>53.517441860466931</c:v>
                </c:pt>
                <c:pt idx="56">
                  <c:v>54.011395348839031</c:v>
                </c:pt>
                <c:pt idx="57">
                  <c:v>54.645348837211131</c:v>
                </c:pt>
                <c:pt idx="58">
                  <c:v>55.269302325583226</c:v>
                </c:pt>
                <c:pt idx="59">
                  <c:v>55.573255813955321</c:v>
                </c:pt>
                <c:pt idx="60">
                  <c:v>55.987209302327422</c:v>
                </c:pt>
                <c:pt idx="61">
                  <c:v>56.181162790699517</c:v>
                </c:pt>
                <c:pt idx="62">
                  <c:v>56.875116279071612</c:v>
                </c:pt>
                <c:pt idx="63">
                  <c:v>57.249069767443707</c:v>
                </c:pt>
                <c:pt idx="64">
                  <c:v>57.933023255815804</c:v>
                </c:pt>
                <c:pt idx="65">
                  <c:v>58.096976744187906</c:v>
                </c:pt>
                <c:pt idx="66">
                  <c:v>58.920930232560004</c:v>
                </c:pt>
                <c:pt idx="67">
                  <c:v>59.474883720932098</c:v>
                </c:pt>
                <c:pt idx="68">
                  <c:v>60.348837209304193</c:v>
                </c:pt>
                <c:pt idx="69">
                  <c:v>60.852790697676291</c:v>
                </c:pt>
                <c:pt idx="70">
                  <c:v>61.59674418604839</c:v>
                </c:pt>
                <c:pt idx="71">
                  <c:v>62.270697674420489</c:v>
                </c:pt>
                <c:pt idx="72">
                  <c:v>62.97465116279259</c:v>
                </c:pt>
                <c:pt idx="73">
                  <c:v>63.708604651164684</c:v>
                </c:pt>
                <c:pt idx="74">
                  <c:v>64.702558139536791</c:v>
                </c:pt>
                <c:pt idx="75">
                  <c:v>65.406511627908884</c:v>
                </c:pt>
                <c:pt idx="76">
                  <c:v>66.080465116280976</c:v>
                </c:pt>
                <c:pt idx="77">
                  <c:v>66.894418604653083</c:v>
                </c:pt>
                <c:pt idx="78">
                  <c:v>67.378372093025177</c:v>
                </c:pt>
                <c:pt idx="79">
                  <c:v>67.752325581397272</c:v>
                </c:pt>
                <c:pt idx="80">
                  <c:v>68.426279069769379</c:v>
                </c:pt>
                <c:pt idx="81">
                  <c:v>69.720232558141475</c:v>
                </c:pt>
                <c:pt idx="82">
                  <c:v>70.084186046513565</c:v>
                </c:pt>
                <c:pt idx="83">
                  <c:v>74.438139534885664</c:v>
                </c:pt>
                <c:pt idx="84">
                  <c:v>75.70209302325776</c:v>
                </c:pt>
                <c:pt idx="85">
                  <c:v>76.136046511629857</c:v>
                </c:pt>
                <c:pt idx="86">
                  <c:v>81.930000000001939</c:v>
                </c:pt>
                <c:pt idx="87">
                  <c:v>84.333953488374036</c:v>
                </c:pt>
                <c:pt idx="88">
                  <c:v>85.407906976746133</c:v>
                </c:pt>
                <c:pt idx="89">
                  <c:v>86.231860465118231</c:v>
                </c:pt>
                <c:pt idx="90">
                  <c:v>86.725813953490331</c:v>
                </c:pt>
                <c:pt idx="91">
                  <c:v>87.099767441862426</c:v>
                </c:pt>
                <c:pt idx="92">
                  <c:v>87.683720930234529</c:v>
                </c:pt>
                <c:pt idx="93">
                  <c:v>87.907674418606632</c:v>
                </c:pt>
                <c:pt idx="94">
                  <c:v>88.241627906978721</c:v>
                </c:pt>
                <c:pt idx="95">
                  <c:v>89.07558139535081</c:v>
                </c:pt>
                <c:pt idx="96">
                  <c:v>89.529534883722903</c:v>
                </c:pt>
                <c:pt idx="97">
                  <c:v>89.693488372095004</c:v>
                </c:pt>
                <c:pt idx="98">
                  <c:v>91.567441860467099</c:v>
                </c:pt>
                <c:pt idx="99">
                  <c:v>92.261395348839187</c:v>
                </c:pt>
                <c:pt idx="100">
                  <c:v>92.405348837211278</c:v>
                </c:pt>
                <c:pt idx="101">
                  <c:v>92.569302325583379</c:v>
                </c:pt>
                <c:pt idx="102">
                  <c:v>92.583255813955475</c:v>
                </c:pt>
                <c:pt idx="103">
                  <c:v>92.607209302327576</c:v>
                </c:pt>
                <c:pt idx="104">
                  <c:v>93.311162790699683</c:v>
                </c:pt>
                <c:pt idx="105">
                  <c:v>94.535116279071786</c:v>
                </c:pt>
                <c:pt idx="106">
                  <c:v>95.00906976744389</c:v>
                </c:pt>
                <c:pt idx="107">
                  <c:v>95.553023255815987</c:v>
                </c:pt>
                <c:pt idx="108">
                  <c:v>96.016976744188085</c:v>
                </c:pt>
                <c:pt idx="109">
                  <c:v>96.380930232560189</c:v>
                </c:pt>
                <c:pt idx="110">
                  <c:v>97.074883720932291</c:v>
                </c:pt>
                <c:pt idx="111">
                  <c:v>97.098837209304392</c:v>
                </c:pt>
                <c:pt idx="112">
                  <c:v>97.242790697676497</c:v>
                </c:pt>
                <c:pt idx="113">
                  <c:v>97.556744186048604</c:v>
                </c:pt>
                <c:pt idx="114">
                  <c:v>98.140697674420693</c:v>
                </c:pt>
                <c:pt idx="115">
                  <c:v>98.284651162792784</c:v>
                </c:pt>
                <c:pt idx="116">
                  <c:v>99.838604651164871</c:v>
                </c:pt>
                <c:pt idx="117">
                  <c:v>100.39255813953696</c:v>
                </c:pt>
                <c:pt idx="118">
                  <c:v>100.87651162790905</c:v>
                </c:pt>
                <c:pt idx="119">
                  <c:v>101.21046511628114</c:v>
                </c:pt>
                <c:pt idx="120">
                  <c:v>101.50441860465324</c:v>
                </c:pt>
                <c:pt idx="121">
                  <c:v>101.77837209302534</c:v>
                </c:pt>
                <c:pt idx="122">
                  <c:v>102.14232558139744</c:v>
                </c:pt>
                <c:pt idx="123">
                  <c:v>102.59627906976954</c:v>
                </c:pt>
                <c:pt idx="124">
                  <c:v>103.10023255814164</c:v>
                </c:pt>
                <c:pt idx="125">
                  <c:v>103.31418604651374</c:v>
                </c:pt>
                <c:pt idx="126">
                  <c:v>103.44813953488584</c:v>
                </c:pt>
                <c:pt idx="127">
                  <c:v>104.10209302325794</c:v>
                </c:pt>
                <c:pt idx="128">
                  <c:v>104.30604651163003</c:v>
                </c:pt>
                <c:pt idx="129">
                  <c:v>104.60000000000213</c:v>
                </c:pt>
                <c:pt idx="130">
                  <c:v>105.17395348837422</c:v>
                </c:pt>
                <c:pt idx="131">
                  <c:v>105.82790697674632</c:v>
                </c:pt>
                <c:pt idx="132">
                  <c:v>106.60186046511842</c:v>
                </c:pt>
                <c:pt idx="133">
                  <c:v>106.90581395349051</c:v>
                </c:pt>
                <c:pt idx="134">
                  <c:v>113.12976744186261</c:v>
                </c:pt>
                <c:pt idx="135">
                  <c:v>115.12372093023471</c:v>
                </c:pt>
                <c:pt idx="136">
                  <c:v>116.6876744186068</c:v>
                </c:pt>
                <c:pt idx="137">
                  <c:v>117.1816279069789</c:v>
                </c:pt>
                <c:pt idx="138">
                  <c:v>117.48558139535101</c:v>
                </c:pt>
                <c:pt idx="139">
                  <c:v>118.73953488372311</c:v>
                </c:pt>
                <c:pt idx="140">
                  <c:v>119.58348837209522</c:v>
                </c:pt>
                <c:pt idx="141">
                  <c:v>120.83744186046732</c:v>
                </c:pt>
                <c:pt idx="142">
                  <c:v>121.55139534883942</c:v>
                </c:pt>
                <c:pt idx="143">
                  <c:v>122.02534883721151</c:v>
                </c:pt>
                <c:pt idx="144">
                  <c:v>122.8293023255836</c:v>
                </c:pt>
                <c:pt idx="145">
                  <c:v>123.6432558139557</c:v>
                </c:pt>
                <c:pt idx="146">
                  <c:v>124.5372093023278</c:v>
                </c:pt>
                <c:pt idx="147">
                  <c:v>124.97116279069989</c:v>
                </c:pt>
                <c:pt idx="148">
                  <c:v>125.56511627907199</c:v>
                </c:pt>
                <c:pt idx="149">
                  <c:v>126.54906976744408</c:v>
                </c:pt>
                <c:pt idx="150">
                  <c:v>126.90302325581618</c:v>
                </c:pt>
                <c:pt idx="151">
                  <c:v>127.72697674418828</c:v>
                </c:pt>
                <c:pt idx="152">
                  <c:v>128.13093023256039</c:v>
                </c:pt>
                <c:pt idx="153">
                  <c:v>129.19488372093249</c:v>
                </c:pt>
                <c:pt idx="154">
                  <c:v>130.48883720930459</c:v>
                </c:pt>
                <c:pt idx="155">
                  <c:v>131.20279069767668</c:v>
                </c:pt>
                <c:pt idx="156">
                  <c:v>131.94674418604876</c:v>
                </c:pt>
                <c:pt idx="157">
                  <c:v>132.57069767442084</c:v>
                </c:pt>
                <c:pt idx="158">
                  <c:v>133.35465116279295</c:v>
                </c:pt>
                <c:pt idx="159">
                  <c:v>134.03860465116503</c:v>
                </c:pt>
                <c:pt idx="160">
                  <c:v>134.90255813953712</c:v>
                </c:pt>
                <c:pt idx="161">
                  <c:v>135.55651162790923</c:v>
                </c:pt>
                <c:pt idx="162">
                  <c:v>136.41046511628133</c:v>
                </c:pt>
                <c:pt idx="163">
                  <c:v>137.28441860465341</c:v>
                </c:pt>
                <c:pt idx="164">
                  <c:v>138.09837209302552</c:v>
                </c:pt>
                <c:pt idx="165">
                  <c:v>138.66232558139762</c:v>
                </c:pt>
                <c:pt idx="166">
                  <c:v>139.23627906976972</c:v>
                </c:pt>
                <c:pt idx="167">
                  <c:v>140.58023255814183</c:v>
                </c:pt>
                <c:pt idx="168">
                  <c:v>141.60418604651392</c:v>
                </c:pt>
                <c:pt idx="169">
                  <c:v>142.27813953488601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234624"/>
        <c:axId val="108236160"/>
      </c:lineChart>
      <c:catAx>
        <c:axId val="108234624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crossAx val="108236160"/>
        <c:crosses val="autoZero"/>
        <c:auto val="1"/>
        <c:lblAlgn val="ctr"/>
        <c:lblOffset val="100"/>
        <c:tickMarkSkip val="5"/>
        <c:noMultiLvlLbl val="0"/>
      </c:catAx>
      <c:valAx>
        <c:axId val="108236160"/>
        <c:scaling>
          <c:orientation val="maxMin"/>
          <c:max val="40"/>
          <c:min val="-2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08234624"/>
        <c:crosses val="autoZero"/>
        <c:crossBetween val="between"/>
        <c:majorUnit val="5"/>
        <c:minorUnit val="1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rgb="FF00B0F0"/>
  </sheetPr>
  <sheetViews>
    <sheetView tabSelected="1" zoomScale="12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4" zoomScale="200" zoomScaleNormal="200" workbookViewId="0">
      <selection activeCell="G9" sqref="G9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88" t="s">
        <v>66</v>
      </c>
      <c r="B1" s="188"/>
      <c r="C1" s="188"/>
      <c r="D1" s="188"/>
      <c r="E1" s="188"/>
      <c r="F1" s="188"/>
      <c r="G1" s="188"/>
      <c r="H1" s="188"/>
      <c r="I1" s="188"/>
      <c r="J1" s="188"/>
    </row>
    <row r="2" spans="1:12" ht="17.25" x14ac:dyDescent="0.3">
      <c r="A2" s="189" t="s">
        <v>67</v>
      </c>
      <c r="B2" s="189"/>
      <c r="C2" s="189"/>
      <c r="D2" s="189"/>
      <c r="E2" s="189"/>
      <c r="F2" s="189"/>
      <c r="G2" s="189"/>
      <c r="H2" s="189"/>
      <c r="I2" s="189"/>
      <c r="J2" s="189"/>
    </row>
    <row r="3" spans="1:12" ht="6" customHeight="1" thickBot="1" x14ac:dyDescent="0.3"/>
    <row r="4" spans="1:12" s="3" customFormat="1" ht="15" customHeight="1" x14ac:dyDescent="0.25">
      <c r="A4" s="190" t="s">
        <v>0</v>
      </c>
      <c r="B4" s="192" t="s">
        <v>1</v>
      </c>
      <c r="C4" s="194" t="s">
        <v>2</v>
      </c>
      <c r="D4" s="196" t="s">
        <v>3</v>
      </c>
      <c r="E4" s="197"/>
      <c r="F4" s="198" t="s">
        <v>4</v>
      </c>
      <c r="G4" s="199"/>
      <c r="H4" s="192"/>
      <c r="I4" s="196" t="s">
        <v>5</v>
      </c>
      <c r="J4" s="197"/>
    </row>
    <row r="5" spans="1:12" s="8" customFormat="1" ht="15.75" thickBot="1" x14ac:dyDescent="0.3">
      <c r="A5" s="191"/>
      <c r="B5" s="193"/>
      <c r="C5" s="195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166" t="s">
        <v>68</v>
      </c>
      <c r="C6" s="10">
        <v>7</v>
      </c>
      <c r="D6" s="152">
        <v>40.07</v>
      </c>
      <c r="E6" s="11">
        <v>4</v>
      </c>
      <c r="F6" s="155">
        <v>172</v>
      </c>
      <c r="G6" s="157">
        <v>8.3611111111111122E-2</v>
      </c>
      <c r="H6" s="174" t="s">
        <v>126</v>
      </c>
      <c r="I6" s="12">
        <v>39.81</v>
      </c>
      <c r="J6" s="11">
        <v>15</v>
      </c>
    </row>
    <row r="7" spans="1:12" s="3" customFormat="1" ht="24.95" customHeight="1" x14ac:dyDescent="0.25">
      <c r="A7" s="13">
        <v>2</v>
      </c>
      <c r="B7" s="167" t="s">
        <v>83</v>
      </c>
      <c r="C7" s="14">
        <v>8</v>
      </c>
      <c r="D7" s="27">
        <v>39.895000000000003</v>
      </c>
      <c r="E7" s="16">
        <v>1</v>
      </c>
      <c r="F7" s="21">
        <v>172</v>
      </c>
      <c r="G7" s="170">
        <v>6</v>
      </c>
      <c r="H7" s="18">
        <v>6</v>
      </c>
      <c r="I7" s="19">
        <v>39.96</v>
      </c>
      <c r="J7" s="16">
        <v>21</v>
      </c>
    </row>
    <row r="8" spans="1:12" s="3" customFormat="1" ht="24.95" customHeight="1" x14ac:dyDescent="0.25">
      <c r="A8" s="13">
        <v>3</v>
      </c>
      <c r="B8" s="167" t="s">
        <v>119</v>
      </c>
      <c r="C8" s="14">
        <v>3</v>
      </c>
      <c r="D8" s="15">
        <v>40.195</v>
      </c>
      <c r="E8" s="16">
        <v>6</v>
      </c>
      <c r="F8" s="17">
        <v>172</v>
      </c>
      <c r="G8" s="170">
        <v>25.5</v>
      </c>
      <c r="H8" s="26">
        <f>G8-G7</f>
        <v>19.5</v>
      </c>
      <c r="I8" s="19">
        <v>40.04</v>
      </c>
      <c r="J8" s="16">
        <v>125</v>
      </c>
    </row>
    <row r="9" spans="1:12" s="3" customFormat="1" ht="24.95" customHeight="1" x14ac:dyDescent="0.25">
      <c r="A9" s="13">
        <v>4</v>
      </c>
      <c r="B9" s="168" t="s">
        <v>72</v>
      </c>
      <c r="C9" s="22">
        <v>2</v>
      </c>
      <c r="D9" s="23">
        <v>40.08</v>
      </c>
      <c r="E9" s="24">
        <v>5</v>
      </c>
      <c r="F9" s="25">
        <v>172</v>
      </c>
      <c r="G9" s="170">
        <v>26.46</v>
      </c>
      <c r="H9" s="26">
        <f>G9-G8</f>
        <v>0.96000000000000085</v>
      </c>
      <c r="I9" s="21">
        <v>39.69</v>
      </c>
      <c r="J9" s="16">
        <v>168</v>
      </c>
      <c r="L9" s="20"/>
    </row>
    <row r="10" spans="1:12" s="3" customFormat="1" ht="24.95" customHeight="1" x14ac:dyDescent="0.25">
      <c r="A10" s="13">
        <v>5</v>
      </c>
      <c r="B10" s="167" t="s">
        <v>103</v>
      </c>
      <c r="C10" s="14">
        <v>10</v>
      </c>
      <c r="D10" s="15">
        <v>40.049999999999997</v>
      </c>
      <c r="E10" s="16">
        <v>3</v>
      </c>
      <c r="F10" s="17">
        <v>172</v>
      </c>
      <c r="G10" s="171">
        <v>27.53</v>
      </c>
      <c r="H10" s="18">
        <f>G10-G9</f>
        <v>1.0700000000000003</v>
      </c>
      <c r="I10" s="19">
        <v>39.78</v>
      </c>
      <c r="J10" s="16">
        <v>53</v>
      </c>
      <c r="L10" s="20"/>
    </row>
    <row r="11" spans="1:12" s="3" customFormat="1" ht="24.95" customHeight="1" x14ac:dyDescent="0.25">
      <c r="A11" s="13">
        <v>6</v>
      </c>
      <c r="B11" s="167" t="s">
        <v>75</v>
      </c>
      <c r="C11" s="14">
        <v>6</v>
      </c>
      <c r="D11" s="15">
        <v>39.97</v>
      </c>
      <c r="E11" s="16">
        <v>2</v>
      </c>
      <c r="F11" s="17">
        <v>172</v>
      </c>
      <c r="G11" s="148">
        <v>32.4</v>
      </c>
      <c r="H11" s="18">
        <f>G11-G10</f>
        <v>4.8699999999999974</v>
      </c>
      <c r="I11" s="19">
        <v>39.99</v>
      </c>
      <c r="J11" s="16">
        <v>9</v>
      </c>
    </row>
    <row r="12" spans="1:12" s="3" customFormat="1" ht="24.95" customHeight="1" x14ac:dyDescent="0.25">
      <c r="A12" s="13">
        <v>7</v>
      </c>
      <c r="B12" s="167" t="s">
        <v>96</v>
      </c>
      <c r="C12" s="14">
        <v>5</v>
      </c>
      <c r="D12" s="15">
        <v>40.21</v>
      </c>
      <c r="E12" s="16">
        <v>7</v>
      </c>
      <c r="F12" s="17">
        <v>172</v>
      </c>
      <c r="G12" s="172">
        <v>35.14</v>
      </c>
      <c r="H12" s="149">
        <f>G12-G11</f>
        <v>2.740000000000002</v>
      </c>
      <c r="I12" s="25">
        <v>39.619999999999997</v>
      </c>
      <c r="J12" s="24">
        <v>19</v>
      </c>
    </row>
    <row r="13" spans="1:12" s="3" customFormat="1" ht="24.95" customHeight="1" x14ac:dyDescent="0.25">
      <c r="A13" s="13">
        <v>8</v>
      </c>
      <c r="B13" s="169" t="s">
        <v>120</v>
      </c>
      <c r="C13" s="22">
        <v>1</v>
      </c>
      <c r="D13" s="25">
        <v>40.515000000000001</v>
      </c>
      <c r="E13" s="24">
        <v>8</v>
      </c>
      <c r="F13" s="25">
        <v>171</v>
      </c>
      <c r="G13" s="173" t="s">
        <v>122</v>
      </c>
      <c r="H13" s="159">
        <v>35</v>
      </c>
      <c r="I13" s="25">
        <v>40.11</v>
      </c>
      <c r="J13" s="24">
        <v>121</v>
      </c>
    </row>
    <row r="14" spans="1:12" s="3" customFormat="1" ht="26.25" customHeight="1" x14ac:dyDescent="0.25">
      <c r="A14" s="13">
        <v>9</v>
      </c>
      <c r="B14" s="167" t="s">
        <v>121</v>
      </c>
      <c r="C14" s="14">
        <v>4</v>
      </c>
      <c r="D14" s="15">
        <v>40.65</v>
      </c>
      <c r="E14" s="16">
        <v>9</v>
      </c>
      <c r="F14" s="17">
        <v>169</v>
      </c>
      <c r="G14" s="170" t="s">
        <v>123</v>
      </c>
      <c r="H14" s="175" t="s">
        <v>127</v>
      </c>
      <c r="I14" s="19">
        <v>40.25</v>
      </c>
      <c r="J14" s="16">
        <v>13</v>
      </c>
    </row>
    <row r="15" spans="1:12" s="3" customFormat="1" ht="24.95" customHeight="1" x14ac:dyDescent="0.25">
      <c r="A15" s="13">
        <v>10</v>
      </c>
      <c r="B15" s="167" t="s">
        <v>108</v>
      </c>
      <c r="C15" s="14">
        <v>11</v>
      </c>
      <c r="D15" s="15">
        <v>41.465000000000003</v>
      </c>
      <c r="E15" s="16">
        <v>10</v>
      </c>
      <c r="F15" s="17">
        <v>168</v>
      </c>
      <c r="G15" s="170" t="s">
        <v>124</v>
      </c>
      <c r="H15" s="170" t="s">
        <v>122</v>
      </c>
      <c r="I15" s="17">
        <v>40.659999999999997</v>
      </c>
      <c r="J15" s="16">
        <v>15</v>
      </c>
    </row>
    <row r="16" spans="1:12" ht="24" customHeight="1" x14ac:dyDescent="0.25">
      <c r="A16" s="13">
        <v>11</v>
      </c>
      <c r="B16" s="167" t="s">
        <v>88</v>
      </c>
      <c r="C16" s="14">
        <v>9</v>
      </c>
      <c r="D16" s="15">
        <v>41.494999999999997</v>
      </c>
      <c r="E16" s="16">
        <v>11</v>
      </c>
      <c r="F16" s="21">
        <v>165</v>
      </c>
      <c r="G16" s="170" t="s">
        <v>125</v>
      </c>
      <c r="H16" s="175" t="s">
        <v>127</v>
      </c>
      <c r="I16" s="19">
        <v>40.6</v>
      </c>
      <c r="J16" s="16">
        <v>95</v>
      </c>
    </row>
    <row r="17" spans="1:10" ht="23.25" hidden="1" customHeight="1" thickBot="1" x14ac:dyDescent="0.3">
      <c r="A17" s="28">
        <v>12</v>
      </c>
      <c r="B17" s="150"/>
      <c r="C17" s="151"/>
      <c r="D17" s="153"/>
      <c r="E17" s="154"/>
      <c r="F17" s="156"/>
      <c r="G17" s="158"/>
      <c r="H17" s="148"/>
      <c r="I17" s="160"/>
      <c r="J17" s="154"/>
    </row>
    <row r="18" spans="1:10" ht="2.25" customHeight="1" x14ac:dyDescent="0.25">
      <c r="A18" s="29"/>
    </row>
    <row r="19" spans="1:10" s="2" customFormat="1" x14ac:dyDescent="0.25">
      <c r="A19" s="29"/>
    </row>
    <row r="20" spans="1:10" s="2" customFormat="1" x14ac:dyDescent="0.25">
      <c r="A20" s="29"/>
    </row>
    <row r="21" spans="1:10" s="2" customFormat="1" x14ac:dyDescent="0.25">
      <c r="A21" s="29"/>
    </row>
    <row r="22" spans="1:10" s="2" customFormat="1" ht="6.75" customHeight="1" x14ac:dyDescent="0.25">
      <c r="A22" s="29"/>
    </row>
    <row r="23" spans="1:10" s="2" customFormat="1" x14ac:dyDescent="0.25">
      <c r="A23" s="29"/>
    </row>
    <row r="24" spans="1:10" s="2" customFormat="1" x14ac:dyDescent="0.25">
      <c r="A24" s="30"/>
    </row>
    <row r="25" spans="1:10" s="2" customFormat="1" x14ac:dyDescent="0.25">
      <c r="A25" s="30"/>
    </row>
    <row r="26" spans="1:10" s="2" customFormat="1" ht="6.75" customHeight="1" x14ac:dyDescent="0.25">
      <c r="A26" s="30"/>
    </row>
    <row r="27" spans="1:10" s="2" customFormat="1" x14ac:dyDescent="0.25">
      <c r="A27" s="30"/>
    </row>
    <row r="28" spans="1:10" s="2" customFormat="1" x14ac:dyDescent="0.25">
      <c r="A28" s="30"/>
    </row>
    <row r="29" spans="1:10" s="2" customFormat="1" x14ac:dyDescent="0.25">
      <c r="A29" s="30"/>
    </row>
    <row r="30" spans="1:10" s="2" customFormat="1" x14ac:dyDescent="0.25">
      <c r="A30" s="30"/>
    </row>
    <row r="31" spans="1:10" s="2" customFormat="1" ht="7.5" customHeight="1" x14ac:dyDescent="0.25">
      <c r="A31" s="29"/>
    </row>
    <row r="32" spans="1:10" s="2" customFormat="1" x14ac:dyDescent="0.25">
      <c r="A32" s="29"/>
    </row>
    <row r="33" spans="1:1" s="2" customFormat="1" x14ac:dyDescent="0.25">
      <c r="A33" s="29"/>
    </row>
    <row r="34" spans="1:1" s="2" customFormat="1" x14ac:dyDescent="0.25">
      <c r="A34" s="29"/>
    </row>
    <row r="35" spans="1:1" s="2" customFormat="1" ht="6.75" customHeight="1" x14ac:dyDescent="0.25"/>
    <row r="36" spans="1:1" s="2" customFormat="1" x14ac:dyDescent="0.25">
      <c r="A36" s="29"/>
    </row>
    <row r="37" spans="1:1" s="2" customFormat="1" x14ac:dyDescent="0.25">
      <c r="A37" s="29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34"/>
  <sheetViews>
    <sheetView topLeftCell="A4" zoomScaleNormal="100" workbookViewId="0">
      <selection activeCell="O15" sqref="O15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6384" width="9.140625" style="1"/>
  </cols>
  <sheetData>
    <row r="1" spans="1:16" ht="48" customHeight="1" x14ac:dyDescent="0.25">
      <c r="A1" s="223" t="s">
        <v>65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1:16" ht="5.25" customHeight="1" x14ac:dyDescent="0.25"/>
    <row r="3" spans="1:16" ht="19.5" customHeight="1" x14ac:dyDescent="0.35">
      <c r="A3" s="224" t="s">
        <v>12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</row>
    <row r="4" spans="1:16" ht="15.75" customHeight="1" thickBot="1" x14ac:dyDescent="0.35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16" s="2" customFormat="1" ht="30" customHeight="1" x14ac:dyDescent="0.25">
      <c r="A5" s="225" t="s">
        <v>2</v>
      </c>
      <c r="B5" s="227" t="s">
        <v>1</v>
      </c>
      <c r="C5" s="229" t="s">
        <v>13</v>
      </c>
      <c r="D5" s="231" t="s">
        <v>14</v>
      </c>
      <c r="E5" s="233" t="s">
        <v>15</v>
      </c>
      <c r="F5" s="233" t="s">
        <v>16</v>
      </c>
      <c r="G5" s="235" t="s">
        <v>17</v>
      </c>
      <c r="H5" s="231"/>
      <c r="I5" s="231"/>
      <c r="J5" s="236"/>
      <c r="K5" s="236"/>
      <c r="L5" s="237"/>
    </row>
    <row r="6" spans="1:16" s="2" customFormat="1" ht="30" customHeight="1" thickBot="1" x14ac:dyDescent="0.3">
      <c r="A6" s="226"/>
      <c r="B6" s="228"/>
      <c r="C6" s="230"/>
      <c r="D6" s="232"/>
      <c r="E6" s="234"/>
      <c r="F6" s="234"/>
      <c r="G6" s="32" t="s">
        <v>18</v>
      </c>
      <c r="H6" s="33" t="s">
        <v>6</v>
      </c>
      <c r="I6" s="33" t="s">
        <v>19</v>
      </c>
      <c r="J6" s="34" t="s">
        <v>20</v>
      </c>
      <c r="K6" s="35" t="s">
        <v>21</v>
      </c>
      <c r="L6" s="36" t="s">
        <v>7</v>
      </c>
    </row>
    <row r="7" spans="1:16" s="3" customFormat="1" ht="30" customHeight="1" x14ac:dyDescent="0.25">
      <c r="A7" s="219">
        <v>1</v>
      </c>
      <c r="B7" s="220" t="s">
        <v>92</v>
      </c>
      <c r="C7" s="37" t="s">
        <v>91</v>
      </c>
      <c r="D7" s="38" t="s">
        <v>22</v>
      </c>
      <c r="E7" s="39">
        <v>81.900000000000006</v>
      </c>
      <c r="F7" s="40"/>
      <c r="G7" s="41">
        <v>1</v>
      </c>
      <c r="H7" s="42">
        <v>40.729999999999997</v>
      </c>
      <c r="I7" s="41">
        <f>F7/80</f>
        <v>0</v>
      </c>
      <c r="J7" s="43">
        <f t="shared" ref="J7:J34" si="0">H7-I7</f>
        <v>40.729999999999997</v>
      </c>
      <c r="K7" s="221">
        <f>AVERAGE(J7:J8)</f>
        <v>40.515000000000001</v>
      </c>
      <c r="L7" s="222">
        <v>10</v>
      </c>
    </row>
    <row r="8" spans="1:16" s="3" customFormat="1" ht="30" customHeight="1" x14ac:dyDescent="0.25">
      <c r="A8" s="208"/>
      <c r="B8" s="209"/>
      <c r="C8" s="44" t="s">
        <v>93</v>
      </c>
      <c r="D8" s="45" t="s">
        <v>23</v>
      </c>
      <c r="E8" s="46">
        <v>75.5</v>
      </c>
      <c r="F8" s="47"/>
      <c r="G8" s="48">
        <v>3</v>
      </c>
      <c r="H8" s="49">
        <v>40.299999999999997</v>
      </c>
      <c r="I8" s="48">
        <f>F8/80</f>
        <v>0</v>
      </c>
      <c r="J8" s="50">
        <f t="shared" si="0"/>
        <v>40.299999999999997</v>
      </c>
      <c r="K8" s="205"/>
      <c r="L8" s="200"/>
    </row>
    <row r="9" spans="1:16" s="3" customFormat="1" ht="30" customHeight="1" x14ac:dyDescent="0.25">
      <c r="A9" s="201">
        <v>2</v>
      </c>
      <c r="B9" s="203" t="s">
        <v>72</v>
      </c>
      <c r="C9" s="51" t="s">
        <v>73</v>
      </c>
      <c r="D9" s="52" t="s">
        <v>24</v>
      </c>
      <c r="E9" s="53">
        <v>68</v>
      </c>
      <c r="F9" s="47"/>
      <c r="G9" s="48">
        <v>2</v>
      </c>
      <c r="H9" s="49">
        <v>39.979999999999997</v>
      </c>
      <c r="I9" s="48">
        <f t="shared" ref="I9:I34" si="1">F9/80</f>
        <v>0</v>
      </c>
      <c r="J9" s="50">
        <f t="shared" si="0"/>
        <v>39.979999999999997</v>
      </c>
      <c r="K9" s="205">
        <f>AVERAGE(J9:J10)</f>
        <v>40.08</v>
      </c>
      <c r="L9" s="200">
        <v>5</v>
      </c>
    </row>
    <row r="10" spans="1:16" s="3" customFormat="1" ht="30" customHeight="1" x14ac:dyDescent="0.25">
      <c r="A10" s="208"/>
      <c r="B10" s="209"/>
      <c r="C10" s="44" t="s">
        <v>74</v>
      </c>
      <c r="D10" s="45" t="s">
        <v>25</v>
      </c>
      <c r="E10" s="46">
        <v>70.099999999999994</v>
      </c>
      <c r="F10" s="47"/>
      <c r="G10" s="48">
        <v>4</v>
      </c>
      <c r="H10" s="49">
        <v>40.18</v>
      </c>
      <c r="I10" s="48">
        <f t="shared" si="1"/>
        <v>0</v>
      </c>
      <c r="J10" s="50">
        <f t="shared" si="0"/>
        <v>40.18</v>
      </c>
      <c r="K10" s="205"/>
      <c r="L10" s="200"/>
    </row>
    <row r="11" spans="1:16" s="3" customFormat="1" ht="30" customHeight="1" x14ac:dyDescent="0.25">
      <c r="A11" s="208">
        <v>3</v>
      </c>
      <c r="B11" s="209" t="s">
        <v>80</v>
      </c>
      <c r="C11" s="44" t="s">
        <v>81</v>
      </c>
      <c r="D11" s="45" t="s">
        <v>26</v>
      </c>
      <c r="E11" s="54">
        <v>86.3</v>
      </c>
      <c r="F11" s="47">
        <v>8</v>
      </c>
      <c r="G11" s="48">
        <v>4</v>
      </c>
      <c r="H11" s="49">
        <v>40.6</v>
      </c>
      <c r="I11" s="48">
        <f t="shared" si="1"/>
        <v>0.1</v>
      </c>
      <c r="J11" s="50">
        <f t="shared" si="0"/>
        <v>40.5</v>
      </c>
      <c r="K11" s="205">
        <f>AVERAGE(J11:J12)</f>
        <v>40.195</v>
      </c>
      <c r="L11" s="200">
        <v>6</v>
      </c>
    </row>
    <row r="12" spans="1:16" s="3" customFormat="1" ht="30" customHeight="1" x14ac:dyDescent="0.25">
      <c r="A12" s="208"/>
      <c r="B12" s="209"/>
      <c r="C12" s="44" t="s">
        <v>82</v>
      </c>
      <c r="D12" s="45" t="s">
        <v>27</v>
      </c>
      <c r="E12" s="54">
        <v>86.9</v>
      </c>
      <c r="F12" s="47">
        <v>8</v>
      </c>
      <c r="G12" s="48">
        <v>6</v>
      </c>
      <c r="H12" s="49">
        <v>39.99</v>
      </c>
      <c r="I12" s="48">
        <f t="shared" si="1"/>
        <v>0.1</v>
      </c>
      <c r="J12" s="50">
        <f t="shared" si="0"/>
        <v>39.89</v>
      </c>
      <c r="K12" s="205"/>
      <c r="L12" s="200"/>
    </row>
    <row r="13" spans="1:16" s="3" customFormat="1" ht="30" customHeight="1" x14ac:dyDescent="0.25">
      <c r="A13" s="201">
        <v>4</v>
      </c>
      <c r="B13" s="203" t="s">
        <v>102</v>
      </c>
      <c r="C13" s="51" t="s">
        <v>101</v>
      </c>
      <c r="D13" s="52" t="s">
        <v>28</v>
      </c>
      <c r="E13" s="55">
        <v>81.2</v>
      </c>
      <c r="F13" s="47"/>
      <c r="G13" s="48">
        <v>5</v>
      </c>
      <c r="H13" s="49">
        <v>40.71</v>
      </c>
      <c r="I13" s="48">
        <f t="shared" si="1"/>
        <v>0</v>
      </c>
      <c r="J13" s="50">
        <f t="shared" si="0"/>
        <v>40.71</v>
      </c>
      <c r="K13" s="205">
        <f>AVERAGE(J13:J14)</f>
        <v>40.650000000000006</v>
      </c>
      <c r="L13" s="200">
        <v>11</v>
      </c>
      <c r="N13" s="3" t="s">
        <v>29</v>
      </c>
    </row>
    <row r="14" spans="1:16" s="3" customFormat="1" ht="30" customHeight="1" x14ac:dyDescent="0.25">
      <c r="A14" s="208"/>
      <c r="B14" s="209"/>
      <c r="C14" s="44" t="s">
        <v>100</v>
      </c>
      <c r="D14" s="45" t="s">
        <v>30</v>
      </c>
      <c r="E14" s="54">
        <v>71.8</v>
      </c>
      <c r="F14" s="47"/>
      <c r="G14" s="48">
        <v>7</v>
      </c>
      <c r="H14" s="49">
        <v>40.590000000000003</v>
      </c>
      <c r="I14" s="48">
        <f t="shared" si="1"/>
        <v>0</v>
      </c>
      <c r="J14" s="50">
        <f t="shared" si="0"/>
        <v>40.590000000000003</v>
      </c>
      <c r="K14" s="205"/>
      <c r="L14" s="200"/>
      <c r="P14" s="3" t="s">
        <v>29</v>
      </c>
    </row>
    <row r="15" spans="1:16" s="3" customFormat="1" ht="30" customHeight="1" x14ac:dyDescent="0.25">
      <c r="A15" s="208">
        <v>5</v>
      </c>
      <c r="B15" s="209" t="s">
        <v>96</v>
      </c>
      <c r="C15" s="44" t="s">
        <v>98</v>
      </c>
      <c r="D15" s="45" t="s">
        <v>31</v>
      </c>
      <c r="E15" s="46">
        <v>85.1</v>
      </c>
      <c r="F15" s="47">
        <v>8</v>
      </c>
      <c r="G15" s="48">
        <v>8</v>
      </c>
      <c r="H15" s="49">
        <v>40.07</v>
      </c>
      <c r="I15" s="48">
        <f t="shared" si="1"/>
        <v>0.1</v>
      </c>
      <c r="J15" s="50">
        <f t="shared" si="0"/>
        <v>39.97</v>
      </c>
      <c r="K15" s="205">
        <f>AVERAGE(J15:J16)</f>
        <v>40.21</v>
      </c>
      <c r="L15" s="200">
        <v>7</v>
      </c>
    </row>
    <row r="16" spans="1:16" s="3" customFormat="1" ht="30" customHeight="1" x14ac:dyDescent="0.25">
      <c r="A16" s="208"/>
      <c r="B16" s="209"/>
      <c r="C16" s="44" t="s">
        <v>97</v>
      </c>
      <c r="D16" s="45" t="s">
        <v>32</v>
      </c>
      <c r="E16" s="46">
        <v>81.3</v>
      </c>
      <c r="F16" s="47"/>
      <c r="G16" s="48">
        <v>6</v>
      </c>
      <c r="H16" s="49">
        <v>40.450000000000003</v>
      </c>
      <c r="I16" s="48">
        <f t="shared" si="1"/>
        <v>0</v>
      </c>
      <c r="J16" s="50">
        <f t="shared" si="0"/>
        <v>40.450000000000003</v>
      </c>
      <c r="K16" s="205"/>
      <c r="L16" s="200"/>
    </row>
    <row r="17" spans="1:16" ht="27.75" customHeight="1" x14ac:dyDescent="0.25">
      <c r="A17" s="208">
        <v>6</v>
      </c>
      <c r="B17" s="209" t="s">
        <v>75</v>
      </c>
      <c r="C17" s="44" t="s">
        <v>76</v>
      </c>
      <c r="D17" s="45" t="s">
        <v>33</v>
      </c>
      <c r="E17" s="56" t="s">
        <v>78</v>
      </c>
      <c r="F17" s="57"/>
      <c r="G17" s="58">
        <v>7</v>
      </c>
      <c r="H17" s="59">
        <v>40.04</v>
      </c>
      <c r="I17" s="48">
        <f t="shared" si="1"/>
        <v>0</v>
      </c>
      <c r="J17" s="50">
        <f t="shared" si="0"/>
        <v>40.04</v>
      </c>
      <c r="K17" s="205">
        <f>AVERAGE(J17:J18)</f>
        <v>39.97</v>
      </c>
      <c r="L17" s="200">
        <v>2</v>
      </c>
    </row>
    <row r="18" spans="1:16" ht="27.75" customHeight="1" x14ac:dyDescent="0.25">
      <c r="A18" s="208"/>
      <c r="B18" s="209"/>
      <c r="C18" s="44" t="s">
        <v>77</v>
      </c>
      <c r="D18" s="45" t="s">
        <v>34</v>
      </c>
      <c r="E18" s="56" t="s">
        <v>99</v>
      </c>
      <c r="F18" s="57"/>
      <c r="G18" s="58">
        <v>9</v>
      </c>
      <c r="H18" s="59">
        <v>39.9</v>
      </c>
      <c r="I18" s="48">
        <f t="shared" si="1"/>
        <v>0</v>
      </c>
      <c r="J18" s="50">
        <f t="shared" si="0"/>
        <v>39.9</v>
      </c>
      <c r="K18" s="205"/>
      <c r="L18" s="200"/>
    </row>
    <row r="19" spans="1:16" ht="29.25" customHeight="1" x14ac:dyDescent="0.3">
      <c r="A19" s="201">
        <v>7</v>
      </c>
      <c r="B19" s="203" t="s">
        <v>68</v>
      </c>
      <c r="C19" s="51" t="s">
        <v>69</v>
      </c>
      <c r="D19" s="52" t="s">
        <v>35</v>
      </c>
      <c r="E19" s="60" t="s">
        <v>79</v>
      </c>
      <c r="F19" s="57"/>
      <c r="G19" s="58">
        <v>8</v>
      </c>
      <c r="H19" s="59">
        <v>39.99</v>
      </c>
      <c r="I19" s="48">
        <f t="shared" si="1"/>
        <v>0</v>
      </c>
      <c r="J19" s="50">
        <f t="shared" si="0"/>
        <v>39.99</v>
      </c>
      <c r="K19" s="205">
        <f>AVERAGE(J19:J20)</f>
        <v>40.07</v>
      </c>
      <c r="L19" s="200">
        <v>4</v>
      </c>
      <c r="P19" s="61"/>
    </row>
    <row r="20" spans="1:16" ht="29.25" customHeight="1" x14ac:dyDescent="0.3">
      <c r="A20" s="208"/>
      <c r="B20" s="209"/>
      <c r="C20" s="44" t="s">
        <v>70</v>
      </c>
      <c r="D20" s="45" t="s">
        <v>36</v>
      </c>
      <c r="E20" s="56" t="s">
        <v>71</v>
      </c>
      <c r="F20" s="57">
        <v>16</v>
      </c>
      <c r="G20" s="58">
        <v>10</v>
      </c>
      <c r="H20" s="59">
        <v>40.35</v>
      </c>
      <c r="I20" s="48">
        <f t="shared" si="1"/>
        <v>0.2</v>
      </c>
      <c r="J20" s="50">
        <f t="shared" si="0"/>
        <v>40.15</v>
      </c>
      <c r="K20" s="205"/>
      <c r="L20" s="200"/>
      <c r="P20" s="61"/>
    </row>
    <row r="21" spans="1:16" ht="29.25" customHeight="1" x14ac:dyDescent="0.25">
      <c r="A21" s="208">
        <v>8</v>
      </c>
      <c r="B21" s="209" t="s">
        <v>83</v>
      </c>
      <c r="C21" s="44" t="s">
        <v>85</v>
      </c>
      <c r="D21" s="45" t="s">
        <v>37</v>
      </c>
      <c r="E21" s="56" t="s">
        <v>84</v>
      </c>
      <c r="F21" s="57"/>
      <c r="G21" s="58">
        <v>9</v>
      </c>
      <c r="H21" s="59">
        <v>39.75</v>
      </c>
      <c r="I21" s="48">
        <f t="shared" si="1"/>
        <v>0</v>
      </c>
      <c r="J21" s="50">
        <f t="shared" si="0"/>
        <v>39.75</v>
      </c>
      <c r="K21" s="205">
        <f>AVERAGE(J21:J22)</f>
        <v>39.894999999999996</v>
      </c>
      <c r="L21" s="200">
        <v>1</v>
      </c>
    </row>
    <row r="22" spans="1:16" ht="29.25" customHeight="1" x14ac:dyDescent="0.25">
      <c r="A22" s="208"/>
      <c r="B22" s="209"/>
      <c r="C22" s="44" t="s">
        <v>87</v>
      </c>
      <c r="D22" s="45" t="s">
        <v>86</v>
      </c>
      <c r="E22" s="56" t="s">
        <v>86</v>
      </c>
      <c r="F22" s="57">
        <v>20</v>
      </c>
      <c r="G22" s="58">
        <v>13</v>
      </c>
      <c r="H22" s="59">
        <v>40.29</v>
      </c>
      <c r="I22" s="48">
        <f t="shared" si="1"/>
        <v>0.25</v>
      </c>
      <c r="J22" s="50">
        <f t="shared" si="0"/>
        <v>40.04</v>
      </c>
      <c r="K22" s="205"/>
      <c r="L22" s="200"/>
    </row>
    <row r="23" spans="1:16" ht="29.25" customHeight="1" x14ac:dyDescent="0.25">
      <c r="A23" s="201">
        <v>9</v>
      </c>
      <c r="B23" s="203" t="s">
        <v>88</v>
      </c>
      <c r="C23" s="51" t="s">
        <v>89</v>
      </c>
      <c r="D23" s="52" t="s">
        <v>38</v>
      </c>
      <c r="E23" s="60" t="s">
        <v>95</v>
      </c>
      <c r="F23" s="57"/>
      <c r="G23" s="58">
        <v>1</v>
      </c>
      <c r="H23" s="59">
        <v>41.23</v>
      </c>
      <c r="I23" s="48">
        <f t="shared" si="1"/>
        <v>0</v>
      </c>
      <c r="J23" s="50">
        <f t="shared" si="0"/>
        <v>41.23</v>
      </c>
      <c r="K23" s="205">
        <f>AVERAGE(J23:J24)</f>
        <v>41.494999999999997</v>
      </c>
      <c r="L23" s="200">
        <v>9</v>
      </c>
    </row>
    <row r="24" spans="1:16" ht="29.25" customHeight="1" x14ac:dyDescent="0.25">
      <c r="A24" s="216"/>
      <c r="B24" s="217"/>
      <c r="C24" s="62" t="s">
        <v>90</v>
      </c>
      <c r="D24" s="63" t="s">
        <v>39</v>
      </c>
      <c r="E24" s="64" t="s">
        <v>94</v>
      </c>
      <c r="F24" s="65"/>
      <c r="G24" s="66">
        <v>33</v>
      </c>
      <c r="H24" s="67">
        <v>41.76</v>
      </c>
      <c r="I24" s="48">
        <f t="shared" si="1"/>
        <v>0</v>
      </c>
      <c r="J24" s="68">
        <f t="shared" si="0"/>
        <v>41.76</v>
      </c>
      <c r="K24" s="205"/>
      <c r="L24" s="218"/>
    </row>
    <row r="25" spans="1:16" ht="29.25" customHeight="1" x14ac:dyDescent="0.25">
      <c r="A25" s="208">
        <v>10</v>
      </c>
      <c r="B25" s="209" t="s">
        <v>103</v>
      </c>
      <c r="C25" s="44" t="s">
        <v>104</v>
      </c>
      <c r="D25" s="45" t="s">
        <v>40</v>
      </c>
      <c r="E25" s="56" t="s">
        <v>112</v>
      </c>
      <c r="F25" s="57"/>
      <c r="G25" s="58">
        <v>69</v>
      </c>
      <c r="H25" s="59">
        <v>39.92</v>
      </c>
      <c r="I25" s="48">
        <f t="shared" si="1"/>
        <v>0</v>
      </c>
      <c r="J25" s="69">
        <f t="shared" si="0"/>
        <v>39.92</v>
      </c>
      <c r="K25" s="205">
        <f t="shared" ref="K25:K33" si="2">AVERAGE(J25:J26)</f>
        <v>40.049999999999997</v>
      </c>
      <c r="L25" s="200">
        <v>3</v>
      </c>
    </row>
    <row r="26" spans="1:16" ht="27" customHeight="1" x14ac:dyDescent="0.25">
      <c r="A26" s="208"/>
      <c r="B26" s="209"/>
      <c r="C26" s="44" t="s">
        <v>105</v>
      </c>
      <c r="D26" s="45" t="s">
        <v>41</v>
      </c>
      <c r="E26" s="56" t="s">
        <v>111</v>
      </c>
      <c r="F26" s="145"/>
      <c r="G26" s="58">
        <v>21</v>
      </c>
      <c r="H26" s="59">
        <v>40.18</v>
      </c>
      <c r="I26" s="48">
        <f t="shared" si="1"/>
        <v>0</v>
      </c>
      <c r="J26" s="69">
        <f t="shared" si="0"/>
        <v>40.18</v>
      </c>
      <c r="K26" s="205"/>
      <c r="L26" s="200"/>
    </row>
    <row r="27" spans="1:16" ht="35.25" hidden="1" customHeight="1" x14ac:dyDescent="0.25">
      <c r="A27" s="210">
        <v>11</v>
      </c>
      <c r="B27" s="211"/>
      <c r="C27" s="76"/>
      <c r="D27" s="52" t="s">
        <v>42</v>
      </c>
      <c r="E27" s="77"/>
      <c r="F27" s="78"/>
      <c r="G27" s="79"/>
      <c r="H27" s="80"/>
      <c r="I27" s="81">
        <f t="shared" si="1"/>
        <v>0</v>
      </c>
      <c r="J27" s="69">
        <f t="shared" si="0"/>
        <v>0</v>
      </c>
      <c r="K27" s="213">
        <f t="shared" si="2"/>
        <v>0</v>
      </c>
      <c r="L27" s="215"/>
    </row>
    <row r="28" spans="1:16" ht="33.75" hidden="1" customHeight="1" thickBot="1" x14ac:dyDescent="0.3">
      <c r="A28" s="210"/>
      <c r="B28" s="212"/>
      <c r="C28" s="141"/>
      <c r="D28" s="63" t="s">
        <v>43</v>
      </c>
      <c r="E28" s="142"/>
      <c r="F28" s="124"/>
      <c r="G28" s="143"/>
      <c r="H28" s="142"/>
      <c r="I28" s="144">
        <f t="shared" si="1"/>
        <v>0</v>
      </c>
      <c r="J28" s="69">
        <f t="shared" si="0"/>
        <v>0</v>
      </c>
      <c r="K28" s="214"/>
      <c r="L28" s="215"/>
    </row>
    <row r="29" spans="1:16" ht="29.25" customHeight="1" x14ac:dyDescent="0.25">
      <c r="A29" s="208">
        <v>11</v>
      </c>
      <c r="B29" s="209" t="s">
        <v>108</v>
      </c>
      <c r="C29" s="44" t="s">
        <v>107</v>
      </c>
      <c r="D29" s="45" t="s">
        <v>42</v>
      </c>
      <c r="E29" s="56" t="s">
        <v>106</v>
      </c>
      <c r="F29" s="57"/>
      <c r="G29" s="58">
        <v>33</v>
      </c>
      <c r="H29" s="59">
        <v>41.17</v>
      </c>
      <c r="I29" s="48">
        <f t="shared" si="1"/>
        <v>0</v>
      </c>
      <c r="J29" s="69">
        <f t="shared" si="0"/>
        <v>41.17</v>
      </c>
      <c r="K29" s="205">
        <f t="shared" si="2"/>
        <v>41.465000000000003</v>
      </c>
      <c r="L29" s="200">
        <v>8</v>
      </c>
    </row>
    <row r="30" spans="1:16" ht="27" customHeight="1" x14ac:dyDescent="0.25">
      <c r="A30" s="208"/>
      <c r="B30" s="209"/>
      <c r="C30" s="44" t="s">
        <v>109</v>
      </c>
      <c r="D30" s="45" t="s">
        <v>43</v>
      </c>
      <c r="E30" s="56" t="s">
        <v>110</v>
      </c>
      <c r="F30" s="145"/>
      <c r="G30" s="58">
        <v>1</v>
      </c>
      <c r="H30" s="59">
        <v>41.76</v>
      </c>
      <c r="I30" s="48">
        <f t="shared" si="1"/>
        <v>0</v>
      </c>
      <c r="J30" s="69">
        <f t="shared" si="0"/>
        <v>41.76</v>
      </c>
      <c r="K30" s="205"/>
      <c r="L30" s="200"/>
    </row>
    <row r="31" spans="1:16" ht="29.25" customHeight="1" x14ac:dyDescent="0.25">
      <c r="A31" s="208">
        <v>12</v>
      </c>
      <c r="B31" s="209"/>
      <c r="C31" s="44"/>
      <c r="D31" s="45" t="s">
        <v>59</v>
      </c>
      <c r="E31" s="56"/>
      <c r="F31" s="57"/>
      <c r="G31" s="58"/>
      <c r="H31" s="59"/>
      <c r="I31" s="48">
        <f t="shared" si="1"/>
        <v>0</v>
      </c>
      <c r="J31" s="69">
        <f t="shared" si="0"/>
        <v>0</v>
      </c>
      <c r="K31" s="205">
        <f t="shared" si="2"/>
        <v>0</v>
      </c>
      <c r="L31" s="200"/>
    </row>
    <row r="32" spans="1:16" ht="27" customHeight="1" x14ac:dyDescent="0.25">
      <c r="A32" s="208"/>
      <c r="B32" s="209"/>
      <c r="C32" s="44"/>
      <c r="D32" s="45" t="s">
        <v>60</v>
      </c>
      <c r="E32" s="56"/>
      <c r="F32" s="145"/>
      <c r="G32" s="58"/>
      <c r="H32" s="59"/>
      <c r="I32" s="48">
        <f t="shared" si="1"/>
        <v>0</v>
      </c>
      <c r="J32" s="69">
        <f t="shared" si="0"/>
        <v>0</v>
      </c>
      <c r="K32" s="205"/>
      <c r="L32" s="200"/>
    </row>
    <row r="33" spans="1:12" ht="29.25" customHeight="1" x14ac:dyDescent="0.25">
      <c r="A33" s="201">
        <v>13</v>
      </c>
      <c r="B33" s="203"/>
      <c r="C33" s="51"/>
      <c r="D33" s="52" t="s">
        <v>61</v>
      </c>
      <c r="E33" s="60"/>
      <c r="F33" s="145"/>
      <c r="G33" s="146"/>
      <c r="H33" s="147"/>
      <c r="I33" s="48">
        <f t="shared" si="1"/>
        <v>0</v>
      </c>
      <c r="J33" s="69">
        <f t="shared" si="0"/>
        <v>0</v>
      </c>
      <c r="K33" s="205">
        <f t="shared" si="2"/>
        <v>0</v>
      </c>
      <c r="L33" s="206"/>
    </row>
    <row r="34" spans="1:12" ht="27" customHeight="1" thickBot="1" x14ac:dyDescent="0.3">
      <c r="A34" s="202"/>
      <c r="B34" s="204"/>
      <c r="C34" s="70"/>
      <c r="D34" s="71" t="s">
        <v>62</v>
      </c>
      <c r="E34" s="72"/>
      <c r="F34" s="73"/>
      <c r="G34" s="74"/>
      <c r="H34" s="75"/>
      <c r="I34" s="48">
        <f t="shared" si="1"/>
        <v>0</v>
      </c>
      <c r="J34" s="69">
        <f t="shared" si="0"/>
        <v>0</v>
      </c>
      <c r="K34" s="205"/>
      <c r="L34" s="207"/>
    </row>
  </sheetData>
  <mergeCells count="65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9:A30"/>
    <mergeCell ref="B29:B30"/>
    <mergeCell ref="K29:K30"/>
    <mergeCell ref="L29:L30"/>
    <mergeCell ref="A27:A28"/>
    <mergeCell ref="B27:B28"/>
    <mergeCell ref="K27:K28"/>
    <mergeCell ref="L27:L28"/>
    <mergeCell ref="L31:L32"/>
    <mergeCell ref="A33:A34"/>
    <mergeCell ref="B33:B34"/>
    <mergeCell ref="K33:K34"/>
    <mergeCell ref="L33:L34"/>
    <mergeCell ref="A31:A32"/>
    <mergeCell ref="B31:B32"/>
    <mergeCell ref="K31:K32"/>
  </mergeCells>
  <pageMargins left="0.31496062992125984" right="0.31496062992125984" top="0.15748031496062992" bottom="0.11811023622047245" header="0.31496062992125984" footer="0.31496062992125984"/>
  <pageSetup paperSize="9" scale="65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9" sqref="F19:F58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8" t="s">
        <v>64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1:16" ht="7.5" customHeight="1" x14ac:dyDescent="0.25"/>
    <row r="6" spans="1:16" ht="17.25" x14ac:dyDescent="0.3">
      <c r="A6" s="189" t="s">
        <v>68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39" t="s">
        <v>44</v>
      </c>
      <c r="B8" s="240" t="s">
        <v>13</v>
      </c>
      <c r="C8" s="241" t="s">
        <v>18</v>
      </c>
      <c r="D8" s="240" t="s">
        <v>45</v>
      </c>
      <c r="E8" s="243" t="s">
        <v>46</v>
      </c>
      <c r="F8" s="245" t="s">
        <v>47</v>
      </c>
      <c r="G8" s="246"/>
      <c r="H8" s="246"/>
      <c r="I8" s="247"/>
      <c r="J8" s="248" t="s">
        <v>48</v>
      </c>
      <c r="K8" s="239" t="s">
        <v>49</v>
      </c>
      <c r="L8" s="239"/>
      <c r="M8" s="82"/>
      <c r="N8" s="82"/>
    </row>
    <row r="9" spans="1:16" s="2" customFormat="1" ht="27.75" customHeight="1" thickBot="1" x14ac:dyDescent="0.3">
      <c r="A9" s="239"/>
      <c r="B9" s="240"/>
      <c r="C9" s="242"/>
      <c r="D9" s="240"/>
      <c r="E9" s="244"/>
      <c r="F9" s="83" t="s">
        <v>50</v>
      </c>
      <c r="G9" s="83" t="s">
        <v>51</v>
      </c>
      <c r="H9" s="83" t="s">
        <v>52</v>
      </c>
      <c r="I9" s="84" t="s">
        <v>53</v>
      </c>
      <c r="J9" s="249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113</v>
      </c>
      <c r="C10" s="88">
        <v>9</v>
      </c>
      <c r="D10" s="88">
        <v>43</v>
      </c>
      <c r="E10" s="89">
        <f>D10</f>
        <v>43</v>
      </c>
      <c r="F10" s="181">
        <f>MIN(C19:C83)</f>
        <v>39.81</v>
      </c>
      <c r="G10" s="162">
        <f>AVERAGE(C19:C83)</f>
        <v>40.264523809523808</v>
      </c>
      <c r="H10" s="91">
        <v>5</v>
      </c>
      <c r="I10" s="92">
        <f>G10-F10</f>
        <v>0.45452380952380622</v>
      </c>
      <c r="J10" s="93">
        <v>2.0833333333333332E-2</v>
      </c>
      <c r="K10" s="93">
        <f>J10</f>
        <v>2.0833333333333332E-2</v>
      </c>
      <c r="L10" s="94">
        <f>K10</f>
        <v>2.0833333333333332E-2</v>
      </c>
      <c r="M10" s="95" t="s">
        <v>128</v>
      </c>
      <c r="N10" s="96">
        <v>-16</v>
      </c>
      <c r="O10" s="176" t="s">
        <v>133</v>
      </c>
      <c r="P10" s="98"/>
    </row>
    <row r="11" spans="1:16" s="3" customFormat="1" ht="30" customHeight="1" thickBot="1" x14ac:dyDescent="0.3">
      <c r="A11" s="86">
        <v>2</v>
      </c>
      <c r="B11" s="87" t="s">
        <v>117</v>
      </c>
      <c r="C11" s="88">
        <v>69</v>
      </c>
      <c r="D11" s="88">
        <v>78</v>
      </c>
      <c r="E11" s="89">
        <f>D11-D10</f>
        <v>35</v>
      </c>
      <c r="F11" s="178">
        <f>MIN(D19:D83)</f>
        <v>40.32</v>
      </c>
      <c r="G11" s="161">
        <f>AVERAGE(D19:D83)</f>
        <v>40.691470588235298</v>
      </c>
      <c r="H11" s="91">
        <v>6</v>
      </c>
      <c r="I11" s="92">
        <f>G11-F11</f>
        <v>0.37147058823529733</v>
      </c>
      <c r="J11" s="93">
        <v>3.8483796296296294E-2</v>
      </c>
      <c r="K11" s="93">
        <f>J11-J10</f>
        <v>1.7650462962962962E-2</v>
      </c>
      <c r="L11" s="94">
        <f>K11</f>
        <v>1.7650462962962962E-2</v>
      </c>
      <c r="M11" s="95" t="s">
        <v>129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117</v>
      </c>
      <c r="C12" s="99">
        <v>9</v>
      </c>
      <c r="D12" s="88">
        <v>132</v>
      </c>
      <c r="E12" s="89">
        <f>D12-D11</f>
        <v>54</v>
      </c>
      <c r="F12" s="180">
        <f>MIN(E19:E83)</f>
        <v>40.130000000000003</v>
      </c>
      <c r="G12" s="162">
        <f>AVERAGE(E19:E83)</f>
        <v>40.510754716981133</v>
      </c>
      <c r="H12" s="91">
        <v>6</v>
      </c>
      <c r="I12" s="92">
        <f>G12-F12</f>
        <v>0.38075471698113006</v>
      </c>
      <c r="J12" s="93">
        <v>6.4895833333333333E-2</v>
      </c>
      <c r="K12" s="93">
        <f>J12-J11</f>
        <v>2.6412037037037039E-2</v>
      </c>
      <c r="L12" s="93">
        <f>K12+K11</f>
        <v>4.4062500000000004E-2</v>
      </c>
      <c r="M12" s="95" t="s">
        <v>130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113</v>
      </c>
      <c r="C13" s="102">
        <v>3</v>
      </c>
      <c r="D13" s="102">
        <v>172</v>
      </c>
      <c r="E13" s="89">
        <f>D13-D12</f>
        <v>40</v>
      </c>
      <c r="F13" s="179">
        <f>MIN(F19:F83)</f>
        <v>39.979999999999997</v>
      </c>
      <c r="G13" s="127">
        <f>AVERAGE(F19:F83)</f>
        <v>40.278500000000008</v>
      </c>
      <c r="H13" s="128">
        <v>7</v>
      </c>
      <c r="I13" s="103">
        <f>G13-F13</f>
        <v>0.29850000000001131</v>
      </c>
      <c r="J13" s="93">
        <v>8.3611111111111122E-2</v>
      </c>
      <c r="K13" s="105">
        <f>J13-J12</f>
        <v>1.8715277777777789E-2</v>
      </c>
      <c r="L13" s="104">
        <f>K13+K10</f>
        <v>3.9548611111111118E-2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AVERAGE(F10,F13)</f>
        <v>39.894999999999996</v>
      </c>
      <c r="G14" s="130">
        <f>AVERAGE(G10,G13)</f>
        <v>40.271511904761908</v>
      </c>
      <c r="H14" s="130" t="s">
        <v>131</v>
      </c>
      <c r="I14" s="109">
        <f>AVERAGE(I10,I13)</f>
        <v>0.37651190476190877</v>
      </c>
      <c r="J14" s="108"/>
      <c r="K14" s="108" t="s">
        <v>29</v>
      </c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AVERAGE(F11,F12)</f>
        <v>40.225000000000001</v>
      </c>
      <c r="G15" s="115">
        <f>AVERAGE(G11,G12)</f>
        <v>40.601112652608215</v>
      </c>
      <c r="H15" s="115" t="s">
        <v>132</v>
      </c>
      <c r="I15" s="116">
        <f>AVERAGE(I11,I12)</f>
        <v>0.37611265260821369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40.059999999999995</v>
      </c>
      <c r="G16" s="119">
        <f>AVERAGE(G10:G13)</f>
        <v>40.436312278685058</v>
      </c>
      <c r="H16" s="120"/>
      <c r="I16" s="121">
        <f>AVERAGE(I10:I13)</f>
        <v>0.37631227868506123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Пикулин Павел</v>
      </c>
      <c r="D18" s="131" t="str">
        <f>B11</f>
        <v>Лабинский Николай</v>
      </c>
      <c r="E18" s="131" t="str">
        <f>B12</f>
        <v>Лабинский Николай</v>
      </c>
      <c r="F18" s="131" t="str">
        <f>B13</f>
        <v>Пикулин Павел</v>
      </c>
    </row>
    <row r="19" spans="2:14" x14ac:dyDescent="0.25">
      <c r="B19" s="1">
        <v>1</v>
      </c>
      <c r="C19" s="132">
        <v>41.86</v>
      </c>
      <c r="D19" s="133">
        <v>42.8</v>
      </c>
      <c r="E19" s="133">
        <v>42.39</v>
      </c>
      <c r="F19" s="134">
        <v>42.78</v>
      </c>
      <c r="M19" s="2"/>
      <c r="N19" s="2"/>
    </row>
    <row r="20" spans="2:14" x14ac:dyDescent="0.25">
      <c r="B20" s="1">
        <v>2</v>
      </c>
      <c r="C20" s="135">
        <v>40.07</v>
      </c>
      <c r="D20" s="136">
        <v>41.01</v>
      </c>
      <c r="E20" s="136">
        <v>40.93</v>
      </c>
      <c r="F20" s="137">
        <v>40.53</v>
      </c>
      <c r="M20" s="3"/>
      <c r="N20" s="3"/>
    </row>
    <row r="21" spans="2:14" x14ac:dyDescent="0.25">
      <c r="B21" s="1">
        <v>3</v>
      </c>
      <c r="C21" s="135">
        <v>39.94</v>
      </c>
      <c r="D21" s="136">
        <v>40.79</v>
      </c>
      <c r="E21" s="136">
        <v>40.700000000000003</v>
      </c>
      <c r="F21" s="137">
        <v>40.229999999999997</v>
      </c>
      <c r="M21" s="3"/>
      <c r="N21" s="3"/>
    </row>
    <row r="22" spans="2:14" x14ac:dyDescent="0.25">
      <c r="B22" s="1">
        <v>4</v>
      </c>
      <c r="C22" s="135">
        <v>42.44</v>
      </c>
      <c r="D22" s="136">
        <v>40.81</v>
      </c>
      <c r="E22" s="136">
        <v>40.53</v>
      </c>
      <c r="F22" s="137">
        <v>40.35</v>
      </c>
      <c r="M22" s="3"/>
      <c r="N22" s="3"/>
    </row>
    <row r="23" spans="2:14" x14ac:dyDescent="0.25">
      <c r="B23" s="1">
        <v>5</v>
      </c>
      <c r="C23" s="135">
        <v>40.17</v>
      </c>
      <c r="D23" s="136">
        <v>40.35</v>
      </c>
      <c r="E23" s="136">
        <v>40.14</v>
      </c>
      <c r="F23" s="137">
        <v>40.64</v>
      </c>
    </row>
    <row r="24" spans="2:14" x14ac:dyDescent="0.25">
      <c r="B24" s="1">
        <v>6</v>
      </c>
      <c r="C24" s="135">
        <v>40.020000000000003</v>
      </c>
      <c r="D24" s="136">
        <v>40.380000000000003</v>
      </c>
      <c r="E24" s="136">
        <v>40.520000000000003</v>
      </c>
      <c r="F24" s="137">
        <v>40.369999999999997</v>
      </c>
    </row>
    <row r="25" spans="2:14" x14ac:dyDescent="0.25">
      <c r="B25" s="1">
        <v>7</v>
      </c>
      <c r="C25" s="135">
        <v>40.15</v>
      </c>
      <c r="D25" s="136">
        <v>40.61</v>
      </c>
      <c r="E25" s="136">
        <v>40.61</v>
      </c>
      <c r="F25" s="137">
        <v>40.340000000000003</v>
      </c>
    </row>
    <row r="26" spans="2:14" x14ac:dyDescent="0.25">
      <c r="B26" s="1">
        <v>8</v>
      </c>
      <c r="C26" s="135">
        <v>40.98</v>
      </c>
      <c r="D26" s="136">
        <v>40.32</v>
      </c>
      <c r="E26" s="136">
        <v>40.25</v>
      </c>
      <c r="F26" s="137">
        <v>40</v>
      </c>
    </row>
    <row r="27" spans="2:14" x14ac:dyDescent="0.25">
      <c r="B27" s="1">
        <v>9</v>
      </c>
      <c r="C27" s="135">
        <v>39.94</v>
      </c>
      <c r="D27" s="136">
        <v>40.369999999999997</v>
      </c>
      <c r="E27" s="136">
        <v>40.46</v>
      </c>
      <c r="F27" s="137">
        <v>40.18</v>
      </c>
    </row>
    <row r="28" spans="2:14" x14ac:dyDescent="0.25">
      <c r="B28" s="1">
        <v>10</v>
      </c>
      <c r="C28" s="135">
        <v>40.17</v>
      </c>
      <c r="D28" s="136">
        <v>40.619999999999997</v>
      </c>
      <c r="E28" s="136">
        <v>40.700000000000003</v>
      </c>
      <c r="F28" s="137">
        <v>40</v>
      </c>
    </row>
    <row r="29" spans="2:14" x14ac:dyDescent="0.25">
      <c r="B29" s="1">
        <v>11</v>
      </c>
      <c r="C29" s="135">
        <v>39.880000000000003</v>
      </c>
      <c r="D29" s="136">
        <v>40.65</v>
      </c>
      <c r="E29" s="136">
        <v>40.26</v>
      </c>
      <c r="F29" s="137">
        <v>40.14</v>
      </c>
    </row>
    <row r="30" spans="2:14" x14ac:dyDescent="0.25">
      <c r="B30" s="1">
        <v>12</v>
      </c>
      <c r="C30" s="135">
        <v>40.46</v>
      </c>
      <c r="D30" s="136">
        <v>40.49</v>
      </c>
      <c r="E30" s="136">
        <v>40.24</v>
      </c>
      <c r="F30" s="137">
        <v>40.229999999999997</v>
      </c>
    </row>
    <row r="31" spans="2:14" x14ac:dyDescent="0.25">
      <c r="B31" s="1">
        <v>13</v>
      </c>
      <c r="C31" s="135">
        <v>41.13</v>
      </c>
      <c r="D31" s="136">
        <v>40.56</v>
      </c>
      <c r="E31" s="136">
        <v>40.24</v>
      </c>
      <c r="F31" s="137">
        <v>40.159999999999997</v>
      </c>
    </row>
    <row r="32" spans="2:14" x14ac:dyDescent="0.25">
      <c r="B32" s="1">
        <v>14</v>
      </c>
      <c r="C32" s="135">
        <v>40.33</v>
      </c>
      <c r="D32" s="136">
        <v>40.380000000000003</v>
      </c>
      <c r="E32" s="136">
        <v>40.700000000000003</v>
      </c>
      <c r="F32" s="137">
        <v>40.06</v>
      </c>
    </row>
    <row r="33" spans="2:6" x14ac:dyDescent="0.25">
      <c r="B33" s="1">
        <v>15</v>
      </c>
      <c r="C33" s="135">
        <v>39.81</v>
      </c>
      <c r="D33" s="136">
        <v>40.67</v>
      </c>
      <c r="E33" s="136">
        <v>40.44</v>
      </c>
      <c r="F33" s="137">
        <v>40.08</v>
      </c>
    </row>
    <row r="34" spans="2:6" x14ac:dyDescent="0.25">
      <c r="B34" s="1">
        <v>16</v>
      </c>
      <c r="C34" s="135">
        <v>39.869999999999997</v>
      </c>
      <c r="D34" s="136">
        <v>40.54</v>
      </c>
      <c r="E34" s="136">
        <v>40.32</v>
      </c>
      <c r="F34" s="137">
        <v>40.18</v>
      </c>
    </row>
    <row r="35" spans="2:6" x14ac:dyDescent="0.25">
      <c r="B35" s="1">
        <v>17</v>
      </c>
      <c r="C35" s="135">
        <v>39.89</v>
      </c>
      <c r="D35" s="136">
        <v>40.729999999999997</v>
      </c>
      <c r="E35" s="136">
        <v>40.17</v>
      </c>
      <c r="F35" s="137">
        <v>40.22</v>
      </c>
    </row>
    <row r="36" spans="2:6" x14ac:dyDescent="0.25">
      <c r="B36" s="1">
        <v>18</v>
      </c>
      <c r="C36" s="135">
        <v>40.61</v>
      </c>
      <c r="D36" s="136">
        <v>40.630000000000003</v>
      </c>
      <c r="E36" s="136">
        <v>40.130000000000003</v>
      </c>
      <c r="F36" s="137">
        <v>40.07</v>
      </c>
    </row>
    <row r="37" spans="2:6" x14ac:dyDescent="0.25">
      <c r="B37" s="1">
        <v>19</v>
      </c>
      <c r="C37" s="135">
        <v>40.229999999999997</v>
      </c>
      <c r="D37" s="136">
        <v>40.85</v>
      </c>
      <c r="E37" s="136">
        <v>41.39</v>
      </c>
      <c r="F37" s="137">
        <v>40.159999999999997</v>
      </c>
    </row>
    <row r="38" spans="2:6" x14ac:dyDescent="0.25">
      <c r="B38" s="1">
        <v>20</v>
      </c>
      <c r="C38" s="135">
        <v>40.49</v>
      </c>
      <c r="D38" s="136">
        <v>40.880000000000003</v>
      </c>
      <c r="E38" s="136">
        <v>40.590000000000003</v>
      </c>
      <c r="F38" s="137">
        <v>40.25</v>
      </c>
    </row>
    <row r="39" spans="2:6" x14ac:dyDescent="0.25">
      <c r="B39" s="1">
        <v>21</v>
      </c>
      <c r="C39" s="135">
        <v>40.090000000000003</v>
      </c>
      <c r="D39" s="136">
        <v>40.46</v>
      </c>
      <c r="E39" s="136">
        <v>40.72</v>
      </c>
      <c r="F39" s="137">
        <v>40.19</v>
      </c>
    </row>
    <row r="40" spans="2:6" x14ac:dyDescent="0.25">
      <c r="B40" s="1">
        <v>22</v>
      </c>
      <c r="C40" s="135">
        <v>40.07</v>
      </c>
      <c r="D40" s="136">
        <v>40.56</v>
      </c>
      <c r="E40" s="136">
        <v>40.43</v>
      </c>
      <c r="F40" s="137">
        <v>40.26</v>
      </c>
    </row>
    <row r="41" spans="2:6" x14ac:dyDescent="0.25">
      <c r="B41" s="1">
        <v>23</v>
      </c>
      <c r="C41" s="135">
        <v>39.82</v>
      </c>
      <c r="D41" s="136">
        <v>40.630000000000003</v>
      </c>
      <c r="E41" s="136">
        <v>40.58</v>
      </c>
      <c r="F41" s="137">
        <v>39.979999999999997</v>
      </c>
    </row>
    <row r="42" spans="2:6" x14ac:dyDescent="0.25">
      <c r="B42" s="1">
        <v>24</v>
      </c>
      <c r="C42" s="135">
        <v>40.03</v>
      </c>
      <c r="D42" s="136">
        <v>40.36</v>
      </c>
      <c r="E42" s="136">
        <v>40.479999999999997</v>
      </c>
      <c r="F42" s="137">
        <v>40.090000000000003</v>
      </c>
    </row>
    <row r="43" spans="2:6" x14ac:dyDescent="0.25">
      <c r="B43" s="1">
        <v>25</v>
      </c>
      <c r="C43" s="135">
        <v>40.06</v>
      </c>
      <c r="D43" s="136">
        <v>40.9</v>
      </c>
      <c r="E43" s="136">
        <v>40.17</v>
      </c>
      <c r="F43" s="137">
        <v>40.03</v>
      </c>
    </row>
    <row r="44" spans="2:6" x14ac:dyDescent="0.25">
      <c r="B44" s="1">
        <v>26</v>
      </c>
      <c r="C44" s="135">
        <v>39.99</v>
      </c>
      <c r="D44" s="136">
        <v>40.47</v>
      </c>
      <c r="E44" s="136">
        <v>40.51</v>
      </c>
      <c r="F44" s="137">
        <v>40.14</v>
      </c>
    </row>
    <row r="45" spans="2:6" x14ac:dyDescent="0.25">
      <c r="B45" s="1">
        <v>27</v>
      </c>
      <c r="C45" s="135">
        <v>40.08</v>
      </c>
      <c r="D45" s="136">
        <v>40.68</v>
      </c>
      <c r="E45" s="136">
        <v>40.409999999999997</v>
      </c>
      <c r="F45" s="137">
        <v>40.049999999999997</v>
      </c>
    </row>
    <row r="46" spans="2:6" x14ac:dyDescent="0.25">
      <c r="B46" s="1">
        <v>28</v>
      </c>
      <c r="C46" s="135">
        <v>40</v>
      </c>
      <c r="D46" s="136">
        <v>40.64</v>
      </c>
      <c r="E46" s="136">
        <v>40.47</v>
      </c>
      <c r="F46" s="137">
        <v>40.14</v>
      </c>
    </row>
    <row r="47" spans="2:6" x14ac:dyDescent="0.25">
      <c r="B47" s="1">
        <v>29</v>
      </c>
      <c r="C47" s="135">
        <v>40.299999999999997</v>
      </c>
      <c r="D47" s="136">
        <v>41.4</v>
      </c>
      <c r="E47" s="136">
        <v>40.44</v>
      </c>
      <c r="F47" s="137">
        <v>40.21</v>
      </c>
    </row>
    <row r="48" spans="2:6" x14ac:dyDescent="0.25">
      <c r="B48" s="1">
        <v>30</v>
      </c>
      <c r="C48" s="135">
        <v>40</v>
      </c>
      <c r="D48" s="136">
        <v>40.409999999999997</v>
      </c>
      <c r="E48" s="136">
        <v>40.36</v>
      </c>
      <c r="F48" s="137">
        <v>40.53</v>
      </c>
    </row>
    <row r="49" spans="2:6" x14ac:dyDescent="0.25">
      <c r="B49" s="1">
        <v>31</v>
      </c>
      <c r="C49" s="135">
        <v>40.1</v>
      </c>
      <c r="D49" s="136">
        <v>40.54</v>
      </c>
      <c r="E49" s="136">
        <v>40.299999999999997</v>
      </c>
      <c r="F49" s="137">
        <v>40.43</v>
      </c>
    </row>
    <row r="50" spans="2:6" x14ac:dyDescent="0.25">
      <c r="B50" s="1">
        <v>32</v>
      </c>
      <c r="C50" s="135">
        <v>40.32</v>
      </c>
      <c r="D50" s="136">
        <v>40.5</v>
      </c>
      <c r="E50" s="136">
        <v>40.21</v>
      </c>
      <c r="F50" s="137">
        <v>40.28</v>
      </c>
    </row>
    <row r="51" spans="2:6" x14ac:dyDescent="0.25">
      <c r="B51" s="1">
        <v>33</v>
      </c>
      <c r="C51" s="135">
        <v>40.21</v>
      </c>
      <c r="D51" s="136">
        <v>40.94</v>
      </c>
      <c r="E51" s="136">
        <v>40.47</v>
      </c>
      <c r="F51" s="137">
        <v>40.22</v>
      </c>
    </row>
    <row r="52" spans="2:6" x14ac:dyDescent="0.25">
      <c r="B52" s="1">
        <v>34</v>
      </c>
      <c r="C52" s="135">
        <v>40.229999999999997</v>
      </c>
      <c r="D52" s="136">
        <v>40.58</v>
      </c>
      <c r="E52" s="136">
        <v>40.270000000000003</v>
      </c>
      <c r="F52" s="137">
        <v>40.200000000000003</v>
      </c>
    </row>
    <row r="53" spans="2:6" x14ac:dyDescent="0.25">
      <c r="B53" s="1">
        <v>35</v>
      </c>
      <c r="C53" s="135">
        <v>39.89</v>
      </c>
      <c r="D53" s="136"/>
      <c r="E53" s="136">
        <v>40.18</v>
      </c>
      <c r="F53" s="137">
        <v>40.119999999999997</v>
      </c>
    </row>
    <row r="54" spans="2:6" x14ac:dyDescent="0.25">
      <c r="B54" s="1">
        <v>36</v>
      </c>
      <c r="C54" s="135">
        <v>40</v>
      </c>
      <c r="D54" s="136"/>
      <c r="E54" s="136">
        <v>40.29</v>
      </c>
      <c r="F54" s="137">
        <v>40.25</v>
      </c>
    </row>
    <row r="55" spans="2:6" x14ac:dyDescent="0.25">
      <c r="B55" s="1">
        <v>37</v>
      </c>
      <c r="C55" s="135">
        <v>39.96</v>
      </c>
      <c r="D55" s="136"/>
      <c r="E55" s="136">
        <v>40.51</v>
      </c>
      <c r="F55" s="137">
        <v>40.200000000000003</v>
      </c>
    </row>
    <row r="56" spans="2:6" x14ac:dyDescent="0.25">
      <c r="B56" s="1">
        <v>38</v>
      </c>
      <c r="C56" s="135">
        <v>40.11</v>
      </c>
      <c r="D56" s="136"/>
      <c r="E56" s="136">
        <v>40.71</v>
      </c>
      <c r="F56" s="137">
        <v>40.33</v>
      </c>
    </row>
    <row r="57" spans="2:6" x14ac:dyDescent="0.25">
      <c r="B57" s="1">
        <v>39</v>
      </c>
      <c r="C57" s="135">
        <v>40.85</v>
      </c>
      <c r="D57" s="136"/>
      <c r="E57" s="136">
        <v>40.39</v>
      </c>
      <c r="F57" s="137">
        <v>40.14</v>
      </c>
    </row>
    <row r="58" spans="2:6" x14ac:dyDescent="0.25">
      <c r="B58" s="1">
        <v>40</v>
      </c>
      <c r="C58" s="135">
        <v>40.31</v>
      </c>
      <c r="D58" s="136"/>
      <c r="E58" s="136">
        <v>40.56</v>
      </c>
      <c r="F58" s="137">
        <v>40.380000000000003</v>
      </c>
    </row>
    <row r="59" spans="2:6" x14ac:dyDescent="0.25">
      <c r="B59" s="1">
        <v>41</v>
      </c>
      <c r="C59" s="135">
        <v>40.130000000000003</v>
      </c>
      <c r="D59" s="136"/>
      <c r="E59" s="136">
        <v>40.4</v>
      </c>
      <c r="F59" s="137"/>
    </row>
    <row r="60" spans="2:6" x14ac:dyDescent="0.25">
      <c r="B60" s="1">
        <v>42</v>
      </c>
      <c r="C60" s="135">
        <v>40.119999999999997</v>
      </c>
      <c r="D60" s="136"/>
      <c r="E60" s="136">
        <v>40.56</v>
      </c>
      <c r="F60" s="137"/>
    </row>
    <row r="61" spans="2:6" x14ac:dyDescent="0.25">
      <c r="B61" s="1">
        <v>43</v>
      </c>
      <c r="C61" s="135"/>
      <c r="D61" s="136"/>
      <c r="E61" s="136">
        <v>40.64</v>
      </c>
      <c r="F61" s="137"/>
    </row>
    <row r="62" spans="2:6" x14ac:dyDescent="0.25">
      <c r="B62" s="1">
        <v>44</v>
      </c>
      <c r="C62" s="135"/>
      <c r="D62" s="136"/>
      <c r="E62" s="136">
        <v>40.53</v>
      </c>
      <c r="F62" s="137"/>
    </row>
    <row r="63" spans="2:6" x14ac:dyDescent="0.25">
      <c r="B63" s="1">
        <v>45</v>
      </c>
      <c r="C63" s="135"/>
      <c r="D63" s="136"/>
      <c r="E63" s="136">
        <v>40.520000000000003</v>
      </c>
      <c r="F63" s="137"/>
    </row>
    <row r="64" spans="2:6" x14ac:dyDescent="0.25">
      <c r="B64" s="1">
        <v>46</v>
      </c>
      <c r="C64" s="135"/>
      <c r="D64" s="136"/>
      <c r="E64" s="136">
        <v>40.17</v>
      </c>
      <c r="F64" s="137"/>
    </row>
    <row r="65" spans="2:6" x14ac:dyDescent="0.25">
      <c r="B65" s="1">
        <v>47</v>
      </c>
      <c r="C65" s="135"/>
      <c r="D65" s="136"/>
      <c r="E65" s="136">
        <v>40.92</v>
      </c>
      <c r="F65" s="137"/>
    </row>
    <row r="66" spans="2:6" x14ac:dyDescent="0.25">
      <c r="B66" s="1">
        <v>48</v>
      </c>
      <c r="C66" s="135"/>
      <c r="D66" s="136"/>
      <c r="E66" s="136">
        <v>40.53</v>
      </c>
      <c r="F66" s="137"/>
    </row>
    <row r="67" spans="2:6" x14ac:dyDescent="0.25">
      <c r="B67" s="1">
        <v>49</v>
      </c>
      <c r="C67" s="135"/>
      <c r="D67" s="136"/>
      <c r="E67" s="136">
        <v>40.5</v>
      </c>
      <c r="F67" s="137"/>
    </row>
    <row r="68" spans="2:6" x14ac:dyDescent="0.25">
      <c r="B68" s="1">
        <v>50</v>
      </c>
      <c r="C68" s="135"/>
      <c r="D68" s="136"/>
      <c r="E68" s="136">
        <v>40.53</v>
      </c>
      <c r="F68" s="137"/>
    </row>
    <row r="69" spans="2:6" x14ac:dyDescent="0.25">
      <c r="B69" s="1">
        <v>51</v>
      </c>
      <c r="C69" s="135"/>
      <c r="D69" s="136"/>
      <c r="E69" s="136">
        <v>40.4</v>
      </c>
      <c r="F69" s="137"/>
    </row>
    <row r="70" spans="2:6" x14ac:dyDescent="0.25">
      <c r="B70" s="1">
        <v>52</v>
      </c>
      <c r="C70" s="135"/>
      <c r="D70" s="136"/>
      <c r="E70" s="136">
        <v>40.520000000000003</v>
      </c>
      <c r="F70" s="137"/>
    </row>
    <row r="71" spans="2:6" x14ac:dyDescent="0.25">
      <c r="B71" s="1">
        <v>53</v>
      </c>
      <c r="C71" s="135"/>
      <c r="D71" s="136"/>
      <c r="E71" s="136">
        <v>40.68</v>
      </c>
      <c r="F71" s="137"/>
    </row>
    <row r="72" spans="2:6" x14ac:dyDescent="0.25">
      <c r="B72" s="1">
        <v>54</v>
      </c>
      <c r="C72" s="135"/>
      <c r="D72" s="136"/>
      <c r="E72" s="136"/>
      <c r="F72" s="137"/>
    </row>
    <row r="73" spans="2:6" x14ac:dyDescent="0.25">
      <c r="B73" s="1">
        <v>55</v>
      </c>
      <c r="C73" s="135"/>
      <c r="D73" s="136"/>
      <c r="E73" s="136"/>
      <c r="F73" s="137"/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4" zoomScale="75" zoomScaleNormal="75" workbookViewId="0">
      <selection activeCell="F19" sqref="F19:F8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8" t="s">
        <v>64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1:16" ht="7.5" customHeight="1" x14ac:dyDescent="0.25"/>
    <row r="6" spans="1:16" ht="17.25" x14ac:dyDescent="0.3">
      <c r="A6" s="189" t="s">
        <v>83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39" t="s">
        <v>44</v>
      </c>
      <c r="B8" s="240" t="s">
        <v>13</v>
      </c>
      <c r="C8" s="241" t="s">
        <v>18</v>
      </c>
      <c r="D8" s="240" t="s">
        <v>45</v>
      </c>
      <c r="E8" s="243" t="s">
        <v>46</v>
      </c>
      <c r="F8" s="245" t="s">
        <v>47</v>
      </c>
      <c r="G8" s="246"/>
      <c r="H8" s="246"/>
      <c r="I8" s="247"/>
      <c r="J8" s="248" t="s">
        <v>48</v>
      </c>
      <c r="K8" s="239" t="s">
        <v>49</v>
      </c>
      <c r="L8" s="239"/>
      <c r="M8" s="82"/>
      <c r="N8" s="82"/>
    </row>
    <row r="9" spans="1:16" s="2" customFormat="1" ht="27.75" customHeight="1" thickBot="1" x14ac:dyDescent="0.3">
      <c r="A9" s="239"/>
      <c r="B9" s="240"/>
      <c r="C9" s="242"/>
      <c r="D9" s="240"/>
      <c r="E9" s="244"/>
      <c r="F9" s="83" t="s">
        <v>50</v>
      </c>
      <c r="G9" s="83" t="s">
        <v>51</v>
      </c>
      <c r="H9" s="83" t="s">
        <v>52</v>
      </c>
      <c r="I9" s="84" t="s">
        <v>53</v>
      </c>
      <c r="J9" s="249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85</v>
      </c>
      <c r="C10" s="88">
        <v>10</v>
      </c>
      <c r="D10" s="88">
        <v>37</v>
      </c>
      <c r="E10" s="89">
        <f>D10</f>
        <v>37</v>
      </c>
      <c r="F10" s="181">
        <f>MIN(C19:C83)</f>
        <v>39.96</v>
      </c>
      <c r="G10" s="162">
        <f>AVERAGE(C19:C83)</f>
        <v>40.273055555555558</v>
      </c>
      <c r="H10" s="91">
        <v>6</v>
      </c>
      <c r="I10" s="92">
        <f>G10-F10</f>
        <v>0.31305555555555742</v>
      </c>
      <c r="J10" s="93">
        <v>1.8055555555555557E-2</v>
      </c>
      <c r="K10" s="93">
        <f>J10</f>
        <v>1.8055555555555557E-2</v>
      </c>
      <c r="L10" s="94">
        <f>K10</f>
        <v>1.8055555555555557E-2</v>
      </c>
      <c r="M10" s="95" t="s">
        <v>134</v>
      </c>
      <c r="N10" s="96">
        <v>-20</v>
      </c>
      <c r="O10" s="176" t="s">
        <v>133</v>
      </c>
      <c r="P10" s="98"/>
    </row>
    <row r="11" spans="1:16" s="3" customFormat="1" ht="30" customHeight="1" thickBot="1" x14ac:dyDescent="0.3">
      <c r="A11" s="86">
        <v>2</v>
      </c>
      <c r="B11" s="87" t="s">
        <v>87</v>
      </c>
      <c r="C11" s="88">
        <v>7</v>
      </c>
      <c r="D11" s="88">
        <v>87</v>
      </c>
      <c r="E11" s="89">
        <f>D11-D10</f>
        <v>50</v>
      </c>
      <c r="F11" s="182">
        <f>MIN(D19:D83)</f>
        <v>40.270000000000003</v>
      </c>
      <c r="G11" s="161">
        <f>AVERAGE(D19:D83)</f>
        <v>40.695714285714274</v>
      </c>
      <c r="H11" s="91">
        <v>2</v>
      </c>
      <c r="I11" s="92">
        <f>G11-F11</f>
        <v>0.42571428571427106</v>
      </c>
      <c r="J11" s="93">
        <v>4.2696759259259261E-2</v>
      </c>
      <c r="K11" s="93">
        <f>J11-J10</f>
        <v>2.4641203703703703E-2</v>
      </c>
      <c r="L11" s="94">
        <f>K11</f>
        <v>2.4641203703703703E-2</v>
      </c>
      <c r="M11" s="95" t="s">
        <v>135</v>
      </c>
      <c r="N11" s="96"/>
      <c r="O11" s="97"/>
      <c r="P11" s="98"/>
    </row>
    <row r="12" spans="1:16" s="3" customFormat="1" ht="30" customHeight="1" x14ac:dyDescent="0.25">
      <c r="A12" s="86">
        <v>3</v>
      </c>
      <c r="B12" s="87" t="s">
        <v>87</v>
      </c>
      <c r="C12" s="99">
        <v>4</v>
      </c>
      <c r="D12" s="88">
        <v>107</v>
      </c>
      <c r="E12" s="89">
        <f>D12-D11</f>
        <v>20</v>
      </c>
      <c r="F12" s="164">
        <f>MIN(E19:E83)</f>
        <v>40.43</v>
      </c>
      <c r="G12" s="90">
        <f>AVERAGE(E19:E83)</f>
        <v>40.805789473684214</v>
      </c>
      <c r="H12" s="91">
        <v>2</v>
      </c>
      <c r="I12" s="92">
        <f>G12-F12</f>
        <v>0.37578947368421467</v>
      </c>
      <c r="J12" s="93">
        <v>5.3229166666666661E-2</v>
      </c>
      <c r="K12" s="93">
        <f>J12-J11</f>
        <v>1.05324074074074E-2</v>
      </c>
      <c r="L12" s="93">
        <f>K12+K11</f>
        <v>3.51736111111111E-2</v>
      </c>
      <c r="M12" s="95" t="s">
        <v>136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85</v>
      </c>
      <c r="C13" s="102">
        <v>1</v>
      </c>
      <c r="D13" s="102">
        <v>172</v>
      </c>
      <c r="E13" s="89">
        <f>D13-D12</f>
        <v>65</v>
      </c>
      <c r="F13" s="126">
        <f>MIN(F19:F83)</f>
        <v>39.979999999999997</v>
      </c>
      <c r="G13" s="127">
        <f>AVERAGE(F19:F83)</f>
        <v>40.391076923076916</v>
      </c>
      <c r="H13" s="128">
        <v>2</v>
      </c>
      <c r="I13" s="103">
        <f>G13-F13</f>
        <v>0.41107692307691934</v>
      </c>
      <c r="J13" s="93">
        <v>8.3611111111111122E-2</v>
      </c>
      <c r="K13" s="105">
        <f>J13-J12</f>
        <v>3.0381944444444461E-2</v>
      </c>
      <c r="L13" s="104">
        <f>K13+K10</f>
        <v>4.8437500000000022E-2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AVERAGE(F10,F13)</f>
        <v>39.97</v>
      </c>
      <c r="G14" s="130">
        <f>AVERAGE(G10,G13)</f>
        <v>40.332066239316234</v>
      </c>
      <c r="H14" s="130" t="s">
        <v>137</v>
      </c>
      <c r="I14" s="109">
        <f>AVERAGE(I10,I13)</f>
        <v>0.36206623931623838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AVERAGE(F12,F11)</f>
        <v>40.35</v>
      </c>
      <c r="G15" s="115">
        <f>AVERAGE(G11,G12)</f>
        <v>40.750751879699244</v>
      </c>
      <c r="H15" s="115" t="s">
        <v>138</v>
      </c>
      <c r="I15" s="116">
        <f>AVERAGE(I11,I12)</f>
        <v>0.40075187969924286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40.159999999999997</v>
      </c>
      <c r="G16" s="119">
        <f>AVERAGE(G10:G13)</f>
        <v>40.541409059507743</v>
      </c>
      <c r="H16" s="120"/>
      <c r="I16" s="121">
        <f>AVERAGE(I10:I13)</f>
        <v>0.38140905950774062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Бахмацкий Олег</v>
      </c>
      <c r="D18" s="131" t="str">
        <f>B11</f>
        <v>Несторенко Андрей</v>
      </c>
      <c r="E18" s="131" t="str">
        <f>B12</f>
        <v>Несторенко Андрей</v>
      </c>
      <c r="F18" s="131" t="str">
        <f>B13</f>
        <v>Бахмацкий Олег</v>
      </c>
    </row>
    <row r="19" spans="2:14" x14ac:dyDescent="0.25">
      <c r="B19" s="1">
        <v>1</v>
      </c>
      <c r="C19" s="132">
        <v>41.42</v>
      </c>
      <c r="D19" s="133">
        <v>42.29</v>
      </c>
      <c r="E19" s="133">
        <v>41.8</v>
      </c>
      <c r="F19" s="134">
        <v>41.39</v>
      </c>
      <c r="M19" s="2"/>
      <c r="N19" s="2"/>
    </row>
    <row r="20" spans="2:14" x14ac:dyDescent="0.25">
      <c r="B20" s="1">
        <v>2</v>
      </c>
      <c r="C20" s="135">
        <v>40.380000000000003</v>
      </c>
      <c r="D20" s="136">
        <v>42.11</v>
      </c>
      <c r="E20" s="136">
        <v>40.82</v>
      </c>
      <c r="F20" s="137">
        <v>40.42</v>
      </c>
      <c r="M20" s="3"/>
      <c r="N20" s="3"/>
    </row>
    <row r="21" spans="2:14" x14ac:dyDescent="0.25">
      <c r="B21" s="1">
        <v>3</v>
      </c>
      <c r="C21" s="135">
        <v>40.11</v>
      </c>
      <c r="D21" s="136">
        <v>40.950000000000003</v>
      </c>
      <c r="E21" s="136">
        <v>40.74</v>
      </c>
      <c r="F21" s="137">
        <v>40.36</v>
      </c>
      <c r="M21" s="3"/>
      <c r="N21" s="3"/>
    </row>
    <row r="22" spans="2:14" x14ac:dyDescent="0.25">
      <c r="B22" s="1">
        <v>4</v>
      </c>
      <c r="C22" s="135">
        <v>40.17</v>
      </c>
      <c r="D22" s="136">
        <v>40.549999999999997</v>
      </c>
      <c r="E22" s="136">
        <v>40.65</v>
      </c>
      <c r="F22" s="137">
        <v>40.229999999999997</v>
      </c>
      <c r="M22" s="3"/>
      <c r="N22" s="3"/>
    </row>
    <row r="23" spans="2:14" x14ac:dyDescent="0.25">
      <c r="B23" s="1">
        <v>5</v>
      </c>
      <c r="C23" s="135">
        <v>40.15</v>
      </c>
      <c r="D23" s="136">
        <v>40.729999999999997</v>
      </c>
      <c r="E23" s="136">
        <v>41.46</v>
      </c>
      <c r="F23" s="137">
        <v>40.130000000000003</v>
      </c>
    </row>
    <row r="24" spans="2:14" x14ac:dyDescent="0.25">
      <c r="B24" s="1">
        <v>6</v>
      </c>
      <c r="C24" s="135">
        <v>40.270000000000003</v>
      </c>
      <c r="D24" s="136">
        <v>40.549999999999997</v>
      </c>
      <c r="E24" s="136">
        <v>40.49</v>
      </c>
      <c r="F24" s="137">
        <v>40.01</v>
      </c>
    </row>
    <row r="25" spans="2:14" x14ac:dyDescent="0.25">
      <c r="B25" s="1">
        <v>7</v>
      </c>
      <c r="C25" s="135">
        <v>39.97</v>
      </c>
      <c r="D25" s="136">
        <v>40.770000000000003</v>
      </c>
      <c r="E25" s="136">
        <v>40.74</v>
      </c>
      <c r="F25" s="137">
        <v>40.24</v>
      </c>
    </row>
    <row r="26" spans="2:14" x14ac:dyDescent="0.25">
      <c r="B26" s="1">
        <v>8</v>
      </c>
      <c r="C26" s="135">
        <v>40.200000000000003</v>
      </c>
      <c r="D26" s="136">
        <v>40.520000000000003</v>
      </c>
      <c r="E26" s="136">
        <v>40.61</v>
      </c>
      <c r="F26" s="137">
        <v>40.64</v>
      </c>
    </row>
    <row r="27" spans="2:14" x14ac:dyDescent="0.25">
      <c r="B27" s="1">
        <v>9</v>
      </c>
      <c r="C27" s="135">
        <v>39.979999999999997</v>
      </c>
      <c r="D27" s="136">
        <v>40.53</v>
      </c>
      <c r="E27" s="136">
        <v>40.74</v>
      </c>
      <c r="F27" s="137">
        <v>40.74</v>
      </c>
    </row>
    <row r="28" spans="2:14" x14ac:dyDescent="0.25">
      <c r="B28" s="1">
        <v>10</v>
      </c>
      <c r="C28" s="135">
        <v>40.11</v>
      </c>
      <c r="D28" s="136">
        <v>40.54</v>
      </c>
      <c r="E28" s="136">
        <v>40.770000000000003</v>
      </c>
      <c r="F28" s="137">
        <v>40.42</v>
      </c>
    </row>
    <row r="29" spans="2:14" x14ac:dyDescent="0.25">
      <c r="B29" s="1">
        <v>11</v>
      </c>
      <c r="C29" s="135">
        <v>40.17</v>
      </c>
      <c r="D29" s="136">
        <v>40.57</v>
      </c>
      <c r="E29" s="136">
        <v>40.64</v>
      </c>
      <c r="F29" s="137">
        <v>40.4</v>
      </c>
    </row>
    <row r="30" spans="2:14" x14ac:dyDescent="0.25">
      <c r="B30" s="1">
        <v>12</v>
      </c>
      <c r="C30" s="135">
        <v>40.21</v>
      </c>
      <c r="D30" s="136">
        <v>40.65</v>
      </c>
      <c r="E30" s="136">
        <v>40.76</v>
      </c>
      <c r="F30" s="137">
        <v>40.340000000000003</v>
      </c>
    </row>
    <row r="31" spans="2:14" x14ac:dyDescent="0.25">
      <c r="B31" s="1">
        <v>13</v>
      </c>
      <c r="C31" s="135">
        <v>40.35</v>
      </c>
      <c r="D31" s="136">
        <v>40.39</v>
      </c>
      <c r="E31" s="136">
        <v>40.9</v>
      </c>
      <c r="F31" s="137">
        <v>40.630000000000003</v>
      </c>
    </row>
    <row r="32" spans="2:14" x14ac:dyDescent="0.25">
      <c r="B32" s="1">
        <v>14</v>
      </c>
      <c r="C32" s="135">
        <v>40.35</v>
      </c>
      <c r="D32" s="136">
        <v>40.549999999999997</v>
      </c>
      <c r="E32" s="136">
        <v>40.43</v>
      </c>
      <c r="F32" s="137">
        <v>40.549999999999997</v>
      </c>
    </row>
    <row r="33" spans="2:6" x14ac:dyDescent="0.25">
      <c r="B33" s="1">
        <v>15</v>
      </c>
      <c r="C33" s="135">
        <v>40.090000000000003</v>
      </c>
      <c r="D33" s="136">
        <v>40.58</v>
      </c>
      <c r="E33" s="136">
        <v>40.96</v>
      </c>
      <c r="F33" s="137">
        <v>40.56</v>
      </c>
    </row>
    <row r="34" spans="2:6" x14ac:dyDescent="0.25">
      <c r="B34" s="1">
        <v>16</v>
      </c>
      <c r="C34" s="135">
        <v>40.18</v>
      </c>
      <c r="D34" s="136">
        <v>40.36</v>
      </c>
      <c r="E34" s="136">
        <v>40.630000000000003</v>
      </c>
      <c r="F34" s="137">
        <v>40.19</v>
      </c>
    </row>
    <row r="35" spans="2:6" x14ac:dyDescent="0.25">
      <c r="B35" s="1">
        <v>17</v>
      </c>
      <c r="C35" s="135">
        <v>40.22</v>
      </c>
      <c r="D35" s="136">
        <v>40.520000000000003</v>
      </c>
      <c r="E35" s="136">
        <v>40.840000000000003</v>
      </c>
      <c r="F35" s="137">
        <v>40.32</v>
      </c>
    </row>
    <row r="36" spans="2:6" x14ac:dyDescent="0.25">
      <c r="B36" s="1">
        <v>18</v>
      </c>
      <c r="C36" s="135">
        <v>40.11</v>
      </c>
      <c r="D36" s="136">
        <v>40.5</v>
      </c>
      <c r="E36" s="136">
        <v>40.58</v>
      </c>
      <c r="F36" s="137">
        <v>40.32</v>
      </c>
    </row>
    <row r="37" spans="2:6" x14ac:dyDescent="0.25">
      <c r="B37" s="1">
        <v>19</v>
      </c>
      <c r="C37" s="135">
        <v>40.049999999999997</v>
      </c>
      <c r="D37" s="136">
        <v>40.5</v>
      </c>
      <c r="E37" s="136">
        <v>40.75</v>
      </c>
      <c r="F37" s="137">
        <v>40.200000000000003</v>
      </c>
    </row>
    <row r="38" spans="2:6" x14ac:dyDescent="0.25">
      <c r="B38" s="1">
        <v>20</v>
      </c>
      <c r="C38" s="135">
        <v>40.020000000000003</v>
      </c>
      <c r="D38" s="136">
        <v>40.380000000000003</v>
      </c>
      <c r="E38" s="136"/>
      <c r="F38" s="137">
        <v>40.24</v>
      </c>
    </row>
    <row r="39" spans="2:6" x14ac:dyDescent="0.25">
      <c r="B39" s="1">
        <v>21</v>
      </c>
      <c r="C39" s="135">
        <v>39.96</v>
      </c>
      <c r="D39" s="136">
        <v>40.4</v>
      </c>
      <c r="E39" s="136"/>
      <c r="F39" s="137">
        <v>40.17</v>
      </c>
    </row>
    <row r="40" spans="2:6" x14ac:dyDescent="0.25">
      <c r="B40" s="1">
        <v>22</v>
      </c>
      <c r="C40" s="135">
        <v>40.58</v>
      </c>
      <c r="D40" s="136">
        <v>40.64</v>
      </c>
      <c r="E40" s="136"/>
      <c r="F40" s="137">
        <v>40.58</v>
      </c>
    </row>
    <row r="41" spans="2:6" x14ac:dyDescent="0.25">
      <c r="B41" s="1">
        <v>23</v>
      </c>
      <c r="C41" s="135">
        <v>40.61</v>
      </c>
      <c r="D41" s="136">
        <v>40.57</v>
      </c>
      <c r="E41" s="136"/>
      <c r="F41" s="137">
        <v>40.4</v>
      </c>
    </row>
    <row r="42" spans="2:6" x14ac:dyDescent="0.25">
      <c r="B42" s="1">
        <v>24</v>
      </c>
      <c r="C42" s="135">
        <v>40.11</v>
      </c>
      <c r="D42" s="136">
        <v>40.270000000000003</v>
      </c>
      <c r="E42" s="136"/>
      <c r="F42" s="137">
        <v>40.54</v>
      </c>
    </row>
    <row r="43" spans="2:6" x14ac:dyDescent="0.25">
      <c r="B43" s="1">
        <v>25</v>
      </c>
      <c r="C43" s="135">
        <v>40.26</v>
      </c>
      <c r="D43" s="136">
        <v>40.380000000000003</v>
      </c>
      <c r="E43" s="136"/>
      <c r="F43" s="137">
        <v>40.46</v>
      </c>
    </row>
    <row r="44" spans="2:6" x14ac:dyDescent="0.25">
      <c r="B44" s="1">
        <v>26</v>
      </c>
      <c r="C44" s="135">
        <v>40.270000000000003</v>
      </c>
      <c r="D44" s="136">
        <v>40.35</v>
      </c>
      <c r="E44" s="136"/>
      <c r="F44" s="137">
        <v>40.85</v>
      </c>
    </row>
    <row r="45" spans="2:6" x14ac:dyDescent="0.25">
      <c r="B45" s="1">
        <v>27</v>
      </c>
      <c r="C45" s="135">
        <v>40.17</v>
      </c>
      <c r="D45" s="136">
        <v>40.46</v>
      </c>
      <c r="E45" s="136"/>
      <c r="F45" s="137">
        <v>40.520000000000003</v>
      </c>
    </row>
    <row r="46" spans="2:6" x14ac:dyDescent="0.25">
      <c r="B46" s="1">
        <v>28</v>
      </c>
      <c r="C46" s="135">
        <v>40.020000000000003</v>
      </c>
      <c r="D46" s="136">
        <v>40.46</v>
      </c>
      <c r="E46" s="136"/>
      <c r="F46" s="137">
        <v>40.33</v>
      </c>
    </row>
    <row r="47" spans="2:6" x14ac:dyDescent="0.25">
      <c r="B47" s="1">
        <v>29</v>
      </c>
      <c r="C47" s="135">
        <v>40.33</v>
      </c>
      <c r="D47" s="136">
        <v>40.71</v>
      </c>
      <c r="E47" s="136"/>
      <c r="F47" s="137">
        <v>40.29</v>
      </c>
    </row>
    <row r="48" spans="2:6" x14ac:dyDescent="0.25">
      <c r="B48" s="1">
        <v>30</v>
      </c>
      <c r="C48" s="135">
        <v>40.04</v>
      </c>
      <c r="D48" s="136">
        <v>40.43</v>
      </c>
      <c r="E48" s="136"/>
      <c r="F48" s="137">
        <v>40.69</v>
      </c>
    </row>
    <row r="49" spans="2:6" x14ac:dyDescent="0.25">
      <c r="B49" s="1">
        <v>31</v>
      </c>
      <c r="C49" s="135">
        <v>40.549999999999997</v>
      </c>
      <c r="D49" s="136">
        <v>40.68</v>
      </c>
      <c r="E49" s="136"/>
      <c r="F49" s="137">
        <v>40.42</v>
      </c>
    </row>
    <row r="50" spans="2:6" x14ac:dyDescent="0.25">
      <c r="B50" s="1">
        <v>32</v>
      </c>
      <c r="C50" s="135">
        <v>40.590000000000003</v>
      </c>
      <c r="D50" s="136">
        <v>40.49</v>
      </c>
      <c r="E50" s="136"/>
      <c r="F50" s="137">
        <v>40.19</v>
      </c>
    </row>
    <row r="51" spans="2:6" x14ac:dyDescent="0.25">
      <c r="B51" s="1">
        <v>33</v>
      </c>
      <c r="C51" s="135">
        <v>40.89</v>
      </c>
      <c r="D51" s="136">
        <v>40.5</v>
      </c>
      <c r="E51" s="136"/>
      <c r="F51" s="137">
        <v>40.32</v>
      </c>
    </row>
    <row r="52" spans="2:6" x14ac:dyDescent="0.25">
      <c r="B52" s="1">
        <v>34</v>
      </c>
      <c r="C52" s="135">
        <v>40.19</v>
      </c>
      <c r="D52" s="136">
        <v>40.619999999999997</v>
      </c>
      <c r="E52" s="136"/>
      <c r="F52" s="137">
        <v>40.130000000000003</v>
      </c>
    </row>
    <row r="53" spans="2:6" x14ac:dyDescent="0.25">
      <c r="B53" s="1">
        <v>35</v>
      </c>
      <c r="C53" s="135">
        <v>40.46</v>
      </c>
      <c r="D53" s="136">
        <v>40.61</v>
      </c>
      <c r="E53" s="136"/>
      <c r="F53" s="137">
        <v>40.299999999999997</v>
      </c>
    </row>
    <row r="54" spans="2:6" x14ac:dyDescent="0.25">
      <c r="B54" s="1">
        <v>36</v>
      </c>
      <c r="C54" s="135">
        <v>40.29</v>
      </c>
      <c r="D54" s="136">
        <v>40.61</v>
      </c>
      <c r="E54" s="136"/>
      <c r="F54" s="137">
        <v>40.22</v>
      </c>
    </row>
    <row r="55" spans="2:6" x14ac:dyDescent="0.25">
      <c r="B55" s="1">
        <v>37</v>
      </c>
      <c r="C55" s="135"/>
      <c r="D55" s="136">
        <v>40.869999999999997</v>
      </c>
      <c r="E55" s="136"/>
      <c r="F55" s="137">
        <v>40.6</v>
      </c>
    </row>
    <row r="56" spans="2:6" x14ac:dyDescent="0.25">
      <c r="B56" s="1">
        <v>38</v>
      </c>
      <c r="C56" s="135"/>
      <c r="D56" s="136">
        <v>40.57</v>
      </c>
      <c r="E56" s="136"/>
      <c r="F56" s="137">
        <v>40.18</v>
      </c>
    </row>
    <row r="57" spans="2:6" x14ac:dyDescent="0.25">
      <c r="B57" s="1">
        <v>39</v>
      </c>
      <c r="C57" s="135"/>
      <c r="D57" s="136">
        <v>40.450000000000003</v>
      </c>
      <c r="E57" s="136"/>
      <c r="F57" s="137">
        <v>40.299999999999997</v>
      </c>
    </row>
    <row r="58" spans="2:6" x14ac:dyDescent="0.25">
      <c r="B58" s="1">
        <v>40</v>
      </c>
      <c r="C58" s="135"/>
      <c r="D58" s="136">
        <v>40.53</v>
      </c>
      <c r="E58" s="136"/>
      <c r="F58" s="137">
        <v>40.1</v>
      </c>
    </row>
    <row r="59" spans="2:6" x14ac:dyDescent="0.25">
      <c r="B59" s="1">
        <v>41</v>
      </c>
      <c r="C59" s="135"/>
      <c r="D59" s="136">
        <v>40.49</v>
      </c>
      <c r="E59" s="136"/>
      <c r="F59" s="137">
        <v>40.14</v>
      </c>
    </row>
    <row r="60" spans="2:6" x14ac:dyDescent="0.25">
      <c r="B60" s="1">
        <v>42</v>
      </c>
      <c r="C60" s="135"/>
      <c r="D60" s="136">
        <v>40.619999999999997</v>
      </c>
      <c r="E60" s="136"/>
      <c r="F60" s="137">
        <v>40.29</v>
      </c>
    </row>
    <row r="61" spans="2:6" x14ac:dyDescent="0.25">
      <c r="B61" s="1">
        <v>43</v>
      </c>
      <c r="C61" s="135"/>
      <c r="D61" s="136">
        <v>40.53</v>
      </c>
      <c r="E61" s="136"/>
      <c r="F61" s="137">
        <v>39.979999999999997</v>
      </c>
    </row>
    <row r="62" spans="2:6" x14ac:dyDescent="0.25">
      <c r="B62" s="1">
        <v>44</v>
      </c>
      <c r="C62" s="135"/>
      <c r="D62" s="136">
        <v>40.4</v>
      </c>
      <c r="E62" s="136"/>
      <c r="F62" s="137">
        <v>40.130000000000003</v>
      </c>
    </row>
    <row r="63" spans="2:6" x14ac:dyDescent="0.25">
      <c r="B63" s="1">
        <v>45</v>
      </c>
      <c r="C63" s="135"/>
      <c r="D63" s="136">
        <v>41.27</v>
      </c>
      <c r="E63" s="136"/>
      <c r="F63" s="137">
        <v>40.090000000000003</v>
      </c>
    </row>
    <row r="64" spans="2:6" x14ac:dyDescent="0.25">
      <c r="B64" s="1">
        <v>46</v>
      </c>
      <c r="C64" s="135"/>
      <c r="D64" s="136">
        <v>41</v>
      </c>
      <c r="E64" s="136"/>
      <c r="F64" s="137">
        <v>40.21</v>
      </c>
    </row>
    <row r="65" spans="2:6" x14ac:dyDescent="0.25">
      <c r="B65" s="1">
        <v>47</v>
      </c>
      <c r="C65" s="135"/>
      <c r="D65" s="136">
        <v>40.53</v>
      </c>
      <c r="E65" s="136"/>
      <c r="F65" s="137">
        <v>40.53</v>
      </c>
    </row>
    <row r="66" spans="2:6" x14ac:dyDescent="0.25">
      <c r="B66" s="1">
        <v>48</v>
      </c>
      <c r="C66" s="135"/>
      <c r="D66" s="136">
        <v>43.49</v>
      </c>
      <c r="E66" s="136"/>
      <c r="F66" s="137">
        <v>40.07</v>
      </c>
    </row>
    <row r="67" spans="2:6" x14ac:dyDescent="0.25">
      <c r="B67" s="1">
        <v>49</v>
      </c>
      <c r="C67" s="135"/>
      <c r="D67" s="136">
        <v>40.619999999999997</v>
      </c>
      <c r="E67" s="136"/>
      <c r="F67" s="137">
        <v>40.369999999999997</v>
      </c>
    </row>
    <row r="68" spans="2:6" x14ac:dyDescent="0.25">
      <c r="B68" s="1">
        <v>50</v>
      </c>
      <c r="C68" s="135"/>
      <c r="D68" s="136"/>
      <c r="E68" s="136"/>
      <c r="F68" s="137">
        <v>40.340000000000003</v>
      </c>
    </row>
    <row r="69" spans="2:6" x14ac:dyDescent="0.25">
      <c r="B69" s="1">
        <v>51</v>
      </c>
      <c r="C69" s="135"/>
      <c r="D69" s="136"/>
      <c r="E69" s="136"/>
      <c r="F69" s="137">
        <v>40.82</v>
      </c>
    </row>
    <row r="70" spans="2:6" x14ac:dyDescent="0.25">
      <c r="B70" s="1">
        <v>52</v>
      </c>
      <c r="C70" s="135"/>
      <c r="D70" s="136"/>
      <c r="E70" s="136"/>
      <c r="F70" s="137">
        <v>40.25</v>
      </c>
    </row>
    <row r="71" spans="2:6" x14ac:dyDescent="0.25">
      <c r="B71" s="1">
        <v>53</v>
      </c>
      <c r="C71" s="135"/>
      <c r="D71" s="136"/>
      <c r="E71" s="136"/>
      <c r="F71" s="137">
        <v>40.49</v>
      </c>
    </row>
    <row r="72" spans="2:6" x14ac:dyDescent="0.25">
      <c r="B72" s="1">
        <v>54</v>
      </c>
      <c r="C72" s="135"/>
      <c r="D72" s="136"/>
      <c r="E72" s="136"/>
      <c r="F72" s="137">
        <v>40.51</v>
      </c>
    </row>
    <row r="73" spans="2:6" x14ac:dyDescent="0.25">
      <c r="B73" s="1">
        <v>55</v>
      </c>
      <c r="C73" s="135"/>
      <c r="D73" s="136"/>
      <c r="E73" s="136"/>
      <c r="F73" s="137">
        <v>40.54</v>
      </c>
    </row>
    <row r="74" spans="2:6" x14ac:dyDescent="0.25">
      <c r="B74" s="1">
        <v>56</v>
      </c>
      <c r="C74" s="135"/>
      <c r="D74" s="136"/>
      <c r="E74" s="136"/>
      <c r="F74" s="137">
        <v>40.28</v>
      </c>
    </row>
    <row r="75" spans="2:6" x14ac:dyDescent="0.25">
      <c r="B75" s="1">
        <v>57</v>
      </c>
      <c r="C75" s="135"/>
      <c r="D75" s="136"/>
      <c r="E75" s="136"/>
      <c r="F75" s="137">
        <v>40.29</v>
      </c>
    </row>
    <row r="76" spans="2:6" x14ac:dyDescent="0.25">
      <c r="B76" s="1">
        <v>58</v>
      </c>
      <c r="C76" s="135"/>
      <c r="D76" s="136"/>
      <c r="E76" s="136"/>
      <c r="F76" s="137">
        <v>40.71</v>
      </c>
    </row>
    <row r="77" spans="2:6" x14ac:dyDescent="0.25">
      <c r="B77" s="1">
        <v>59</v>
      </c>
      <c r="C77" s="135"/>
      <c r="D77" s="136"/>
      <c r="E77" s="136"/>
      <c r="F77" s="137">
        <v>40.299999999999997</v>
      </c>
    </row>
    <row r="78" spans="2:6" x14ac:dyDescent="0.25">
      <c r="B78" s="1">
        <v>60</v>
      </c>
      <c r="C78" s="135"/>
      <c r="D78" s="136"/>
      <c r="E78" s="136"/>
      <c r="F78" s="137">
        <v>40.58</v>
      </c>
    </row>
    <row r="79" spans="2:6" x14ac:dyDescent="0.25">
      <c r="B79" s="1">
        <v>61</v>
      </c>
      <c r="C79" s="135"/>
      <c r="D79" s="136"/>
      <c r="E79" s="136"/>
      <c r="F79" s="137">
        <v>40.479999999999997</v>
      </c>
    </row>
    <row r="80" spans="2:6" x14ac:dyDescent="0.25">
      <c r="B80" s="1">
        <v>62</v>
      </c>
      <c r="C80" s="135"/>
      <c r="D80" s="136"/>
      <c r="E80" s="136"/>
      <c r="F80" s="137">
        <v>40.619999999999997</v>
      </c>
    </row>
    <row r="81" spans="2:6" x14ac:dyDescent="0.25">
      <c r="B81" s="1">
        <v>63</v>
      </c>
      <c r="C81" s="135"/>
      <c r="D81" s="136"/>
      <c r="E81" s="136"/>
      <c r="F81" s="137">
        <v>40.35</v>
      </c>
    </row>
    <row r="82" spans="2:6" x14ac:dyDescent="0.25">
      <c r="B82" s="1">
        <v>64</v>
      </c>
      <c r="C82" s="135"/>
      <c r="D82" s="136"/>
      <c r="E82" s="136"/>
      <c r="F82" s="137">
        <v>40.49</v>
      </c>
    </row>
    <row r="83" spans="2:6" ht="15.75" thickBot="1" x14ac:dyDescent="0.3">
      <c r="B83" s="1">
        <v>65</v>
      </c>
      <c r="C83" s="138"/>
      <c r="D83" s="139"/>
      <c r="E83" s="139"/>
      <c r="F83" s="140">
        <v>40.64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6" zoomScale="75" zoomScaleNormal="75" workbookViewId="0">
      <selection activeCell="F19" sqref="F19:F5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8" t="s">
        <v>64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1:16" ht="7.5" customHeight="1" x14ac:dyDescent="0.25"/>
    <row r="6" spans="1:16" ht="17.25" x14ac:dyDescent="0.3">
      <c r="A6" s="189" t="s">
        <v>119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39" t="s">
        <v>44</v>
      </c>
      <c r="B8" s="240" t="s">
        <v>13</v>
      </c>
      <c r="C8" s="241" t="s">
        <v>18</v>
      </c>
      <c r="D8" s="240" t="s">
        <v>45</v>
      </c>
      <c r="E8" s="243" t="s">
        <v>46</v>
      </c>
      <c r="F8" s="245" t="s">
        <v>47</v>
      </c>
      <c r="G8" s="246"/>
      <c r="H8" s="246"/>
      <c r="I8" s="247"/>
      <c r="J8" s="248" t="s">
        <v>48</v>
      </c>
      <c r="K8" s="239" t="s">
        <v>49</v>
      </c>
      <c r="L8" s="239"/>
      <c r="M8" s="82"/>
      <c r="N8" s="82"/>
    </row>
    <row r="9" spans="1:16" s="2" customFormat="1" ht="27.75" customHeight="1" x14ac:dyDescent="0.25">
      <c r="A9" s="239"/>
      <c r="B9" s="240"/>
      <c r="C9" s="242"/>
      <c r="D9" s="240"/>
      <c r="E9" s="244"/>
      <c r="F9" s="83" t="s">
        <v>50</v>
      </c>
      <c r="G9" s="83" t="s">
        <v>51</v>
      </c>
      <c r="H9" s="83" t="s">
        <v>52</v>
      </c>
      <c r="I9" s="84" t="s">
        <v>53</v>
      </c>
      <c r="J9" s="249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81</v>
      </c>
      <c r="C10" s="88">
        <v>5</v>
      </c>
      <c r="D10" s="88">
        <v>37</v>
      </c>
      <c r="E10" s="89">
        <f>D10</f>
        <v>37</v>
      </c>
      <c r="F10" s="126">
        <f>MIN(C19:C83)</f>
        <v>40.049999999999997</v>
      </c>
      <c r="G10" s="162">
        <f>AVERAGE(C19:C83)</f>
        <v>40.534444444444439</v>
      </c>
      <c r="H10" s="91">
        <v>0</v>
      </c>
      <c r="I10" s="92">
        <f>G10-F10</f>
        <v>0.48444444444444201</v>
      </c>
      <c r="J10" s="93">
        <v>1.8252314814814815E-2</v>
      </c>
      <c r="K10" s="93">
        <f>J10</f>
        <v>1.8252314814814815E-2</v>
      </c>
      <c r="L10" s="94">
        <f>K10</f>
        <v>1.8252314814814815E-2</v>
      </c>
      <c r="M10" s="95" t="s">
        <v>139</v>
      </c>
      <c r="N10" s="96">
        <v>-16</v>
      </c>
      <c r="O10" s="176" t="s">
        <v>133</v>
      </c>
      <c r="P10" s="98"/>
    </row>
    <row r="11" spans="1:16" s="3" customFormat="1" ht="30" customHeight="1" thickBot="1" x14ac:dyDescent="0.3">
      <c r="A11" s="86">
        <v>2</v>
      </c>
      <c r="B11" s="87" t="s">
        <v>82</v>
      </c>
      <c r="C11" s="88">
        <v>6</v>
      </c>
      <c r="D11" s="88">
        <v>77</v>
      </c>
      <c r="E11" s="89">
        <f>D11-D10</f>
        <v>40</v>
      </c>
      <c r="F11" s="182">
        <f>MIN(D19:D83)</f>
        <v>40.15</v>
      </c>
      <c r="G11" s="161">
        <f>AVERAGE(D19:D83)</f>
        <v>40.615384615384613</v>
      </c>
      <c r="H11" s="91">
        <v>0</v>
      </c>
      <c r="I11" s="92">
        <f>G11-F11</f>
        <v>0.46538461538461462</v>
      </c>
      <c r="J11" s="93">
        <v>3.8136574074074073E-2</v>
      </c>
      <c r="K11" s="93">
        <f>J11-J10</f>
        <v>1.9884259259259258E-2</v>
      </c>
      <c r="L11" s="94">
        <f>K11</f>
        <v>1.9884259259259258E-2</v>
      </c>
      <c r="M11" s="95" t="s">
        <v>140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81</v>
      </c>
      <c r="C12" s="99">
        <v>8</v>
      </c>
      <c r="D12" s="88">
        <v>139</v>
      </c>
      <c r="E12" s="89">
        <f>D12-D11</f>
        <v>62</v>
      </c>
      <c r="F12" s="181">
        <f>MIN(E19:E83)</f>
        <v>40.04</v>
      </c>
      <c r="G12" s="162">
        <f>AVERAGE(E19:E83)</f>
        <v>40.433442622950828</v>
      </c>
      <c r="H12" s="91">
        <v>2</v>
      </c>
      <c r="I12" s="92">
        <f>G12-F12</f>
        <v>0.39344262295082899</v>
      </c>
      <c r="J12" s="93">
        <v>6.8252314814814807E-2</v>
      </c>
      <c r="K12" s="93">
        <f>J12-J11</f>
        <v>3.0115740740740735E-2</v>
      </c>
      <c r="L12" s="93">
        <f>K12+K10</f>
        <v>4.8368055555555553E-2</v>
      </c>
      <c r="M12" s="95" t="s">
        <v>143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82</v>
      </c>
      <c r="C13" s="102">
        <v>10</v>
      </c>
      <c r="D13" s="102">
        <v>172</v>
      </c>
      <c r="E13" s="89">
        <f>D13-D12</f>
        <v>33</v>
      </c>
      <c r="F13" s="179">
        <f>MIN(F19:F83)</f>
        <v>40.18</v>
      </c>
      <c r="G13" s="127">
        <f>AVERAGE(F19:F83)</f>
        <v>40.810909090909107</v>
      </c>
      <c r="H13" s="128">
        <v>0</v>
      </c>
      <c r="I13" s="103">
        <f>G13-F13</f>
        <v>0.63090909090910685</v>
      </c>
      <c r="J13" s="93">
        <v>8.3611111111111122E-2</v>
      </c>
      <c r="K13" s="105">
        <f>J13-J12</f>
        <v>1.5358796296296315E-2</v>
      </c>
      <c r="L13" s="104">
        <f>K13+K11</f>
        <v>3.5243055555555569E-2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40.045000000000002</v>
      </c>
      <c r="G14" s="130">
        <f>AVERAGE(G10,G12)</f>
        <v>40.483943533697634</v>
      </c>
      <c r="H14" s="130" t="s">
        <v>141</v>
      </c>
      <c r="I14" s="109">
        <f>AVERAGE(I10,I12)</f>
        <v>0.4389435336976355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40.164999999999999</v>
      </c>
      <c r="G15" s="115">
        <f>AVERAGE(G11,G13)</f>
        <v>40.71314685314686</v>
      </c>
      <c r="H15" s="115" t="s">
        <v>142</v>
      </c>
      <c r="I15" s="116">
        <f>AVERAGE(I11,I13)</f>
        <v>0.54814685314686074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40.104999999999997</v>
      </c>
      <c r="G16" s="119">
        <f>AVERAGE(G10:G13)</f>
        <v>40.59854519342224</v>
      </c>
      <c r="H16" s="120"/>
      <c r="I16" s="121">
        <f>AVERAGE(I10:I13)</f>
        <v>0.49354519342224812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Голубченко Саша</v>
      </c>
      <c r="D18" s="131" t="str">
        <f>B11</f>
        <v>Горошко Игорь</v>
      </c>
      <c r="E18" s="131" t="str">
        <f>B12</f>
        <v>Голубченко Саша</v>
      </c>
      <c r="F18" s="131" t="str">
        <f>B13</f>
        <v>Горошко Игорь</v>
      </c>
    </row>
    <row r="19" spans="2:14" x14ac:dyDescent="0.25">
      <c r="B19" s="1">
        <v>1</v>
      </c>
      <c r="C19" s="132">
        <v>43.08</v>
      </c>
      <c r="D19" s="133">
        <v>42</v>
      </c>
      <c r="E19" s="133">
        <v>41.72</v>
      </c>
      <c r="F19" s="134">
        <v>41.96</v>
      </c>
      <c r="M19" s="2"/>
      <c r="N19" s="2"/>
    </row>
    <row r="20" spans="2:14" x14ac:dyDescent="0.25">
      <c r="B20" s="1">
        <v>2</v>
      </c>
      <c r="C20" s="135">
        <v>40.46</v>
      </c>
      <c r="D20" s="136">
        <v>40.270000000000003</v>
      </c>
      <c r="E20" s="136">
        <v>40.81</v>
      </c>
      <c r="F20" s="137">
        <v>40.450000000000003</v>
      </c>
      <c r="M20" s="3"/>
      <c r="N20" s="3"/>
    </row>
    <row r="21" spans="2:14" x14ac:dyDescent="0.25">
      <c r="B21" s="1">
        <v>3</v>
      </c>
      <c r="C21" s="135">
        <v>41.45</v>
      </c>
      <c r="D21" s="136">
        <v>42.28</v>
      </c>
      <c r="E21" s="136">
        <v>40.72</v>
      </c>
      <c r="F21" s="137">
        <v>40.36</v>
      </c>
      <c r="M21" s="3"/>
      <c r="N21" s="3"/>
    </row>
    <row r="22" spans="2:14" x14ac:dyDescent="0.25">
      <c r="B22" s="1">
        <v>4</v>
      </c>
      <c r="C22" s="135">
        <v>40.049999999999997</v>
      </c>
      <c r="D22" s="136">
        <v>41.67</v>
      </c>
      <c r="E22" s="136">
        <v>40.450000000000003</v>
      </c>
      <c r="F22" s="137">
        <v>40.770000000000003</v>
      </c>
      <c r="M22" s="3"/>
      <c r="N22" s="3"/>
    </row>
    <row r="23" spans="2:14" x14ac:dyDescent="0.25">
      <c r="B23" s="1">
        <v>5</v>
      </c>
      <c r="C23" s="135">
        <v>40.64</v>
      </c>
      <c r="D23" s="136">
        <v>40.43</v>
      </c>
      <c r="E23" s="136">
        <v>40.67</v>
      </c>
      <c r="F23" s="137">
        <v>40.18</v>
      </c>
    </row>
    <row r="24" spans="2:14" x14ac:dyDescent="0.25">
      <c r="B24" s="1">
        <v>6</v>
      </c>
      <c r="C24" s="135">
        <v>40.17</v>
      </c>
      <c r="D24" s="136">
        <v>41.43</v>
      </c>
      <c r="E24" s="136">
        <v>40.61</v>
      </c>
      <c r="F24" s="137">
        <v>40.409999999999997</v>
      </c>
    </row>
    <row r="25" spans="2:14" x14ac:dyDescent="0.25">
      <c r="B25" s="1">
        <v>7</v>
      </c>
      <c r="C25" s="135">
        <v>40.61</v>
      </c>
      <c r="D25" s="136">
        <v>40.520000000000003</v>
      </c>
      <c r="E25" s="136">
        <v>40.229999999999997</v>
      </c>
      <c r="F25" s="137">
        <v>40.78</v>
      </c>
    </row>
    <row r="26" spans="2:14" x14ac:dyDescent="0.25">
      <c r="B26" s="1">
        <v>8</v>
      </c>
      <c r="C26" s="135">
        <v>40.31</v>
      </c>
      <c r="D26" s="136">
        <v>40.36</v>
      </c>
      <c r="E26" s="136">
        <v>40.26</v>
      </c>
      <c r="F26" s="137">
        <v>41.35</v>
      </c>
    </row>
    <row r="27" spans="2:14" x14ac:dyDescent="0.25">
      <c r="B27" s="1">
        <v>9</v>
      </c>
      <c r="C27" s="135">
        <v>40.49</v>
      </c>
      <c r="D27" s="136">
        <v>40.15</v>
      </c>
      <c r="E27" s="136">
        <v>40.24</v>
      </c>
      <c r="F27" s="137">
        <v>41.72</v>
      </c>
    </row>
    <row r="28" spans="2:14" x14ac:dyDescent="0.25">
      <c r="B28" s="1">
        <v>10</v>
      </c>
      <c r="C28" s="135">
        <v>40.85</v>
      </c>
      <c r="D28" s="136">
        <v>40.340000000000003</v>
      </c>
      <c r="E28" s="136">
        <v>40.25</v>
      </c>
      <c r="F28" s="137">
        <v>40.44</v>
      </c>
    </row>
    <row r="29" spans="2:14" x14ac:dyDescent="0.25">
      <c r="B29" s="1">
        <v>11</v>
      </c>
      <c r="C29" s="135">
        <v>40.47</v>
      </c>
      <c r="D29" s="136">
        <v>40.47</v>
      </c>
      <c r="E29" s="136">
        <v>40.46</v>
      </c>
      <c r="F29" s="137">
        <v>41.84</v>
      </c>
    </row>
    <row r="30" spans="2:14" x14ac:dyDescent="0.25">
      <c r="B30" s="1">
        <v>12</v>
      </c>
      <c r="C30" s="135">
        <v>40.270000000000003</v>
      </c>
      <c r="D30" s="136">
        <v>40.26</v>
      </c>
      <c r="E30" s="136">
        <v>40.43</v>
      </c>
      <c r="F30" s="137">
        <v>41.69</v>
      </c>
    </row>
    <row r="31" spans="2:14" x14ac:dyDescent="0.25">
      <c r="B31" s="1">
        <v>13</v>
      </c>
      <c r="C31" s="135">
        <v>40.28</v>
      </c>
      <c r="D31" s="136">
        <v>40.28</v>
      </c>
      <c r="E31" s="136">
        <v>40.35</v>
      </c>
      <c r="F31" s="137">
        <v>40.450000000000003</v>
      </c>
    </row>
    <row r="32" spans="2:14" x14ac:dyDescent="0.25">
      <c r="B32" s="1">
        <v>14</v>
      </c>
      <c r="C32" s="135">
        <v>40.380000000000003</v>
      </c>
      <c r="D32" s="136">
        <v>40.42</v>
      </c>
      <c r="E32" s="136">
        <v>40.32</v>
      </c>
      <c r="F32" s="137">
        <v>40.950000000000003</v>
      </c>
    </row>
    <row r="33" spans="2:6" x14ac:dyDescent="0.25">
      <c r="B33" s="1">
        <v>15</v>
      </c>
      <c r="C33" s="135">
        <v>41.11</v>
      </c>
      <c r="D33" s="136">
        <v>40.46</v>
      </c>
      <c r="E33" s="136">
        <v>40.93</v>
      </c>
      <c r="F33" s="137">
        <v>42.94</v>
      </c>
    </row>
    <row r="34" spans="2:6" x14ac:dyDescent="0.25">
      <c r="B34" s="1">
        <v>16</v>
      </c>
      <c r="C34" s="135">
        <v>40.49</v>
      </c>
      <c r="D34" s="136">
        <v>40.53</v>
      </c>
      <c r="E34" s="136">
        <v>40.340000000000003</v>
      </c>
      <c r="F34" s="137">
        <v>40.729999999999997</v>
      </c>
    </row>
    <row r="35" spans="2:6" x14ac:dyDescent="0.25">
      <c r="B35" s="1">
        <v>17</v>
      </c>
      <c r="C35" s="135">
        <v>40.299999999999997</v>
      </c>
      <c r="D35" s="136">
        <v>40.57</v>
      </c>
      <c r="E35" s="136">
        <v>40.630000000000003</v>
      </c>
      <c r="F35" s="137">
        <v>40.44</v>
      </c>
    </row>
    <row r="36" spans="2:6" x14ac:dyDescent="0.25">
      <c r="B36" s="1">
        <v>18</v>
      </c>
      <c r="C36" s="135">
        <v>40.28</v>
      </c>
      <c r="D36" s="136">
        <v>40.6</v>
      </c>
      <c r="E36" s="136">
        <v>40.700000000000003</v>
      </c>
      <c r="F36" s="137">
        <v>40.53</v>
      </c>
    </row>
    <row r="37" spans="2:6" x14ac:dyDescent="0.25">
      <c r="B37" s="1">
        <v>19</v>
      </c>
      <c r="C37" s="135">
        <v>40.17</v>
      </c>
      <c r="D37" s="136">
        <v>40.409999999999997</v>
      </c>
      <c r="E37" s="136">
        <v>40.369999999999997</v>
      </c>
      <c r="F37" s="137">
        <v>41.09</v>
      </c>
    </row>
    <row r="38" spans="2:6" x14ac:dyDescent="0.25">
      <c r="B38" s="1">
        <v>20</v>
      </c>
      <c r="C38" s="135">
        <v>40.31</v>
      </c>
      <c r="D38" s="136">
        <v>40.36</v>
      </c>
      <c r="E38" s="136">
        <v>40.159999999999997</v>
      </c>
      <c r="F38" s="137">
        <v>40.840000000000003</v>
      </c>
    </row>
    <row r="39" spans="2:6" x14ac:dyDescent="0.25">
      <c r="B39" s="1">
        <v>21</v>
      </c>
      <c r="C39" s="135">
        <v>40.44</v>
      </c>
      <c r="D39" s="136">
        <v>40.450000000000003</v>
      </c>
      <c r="E39" s="136">
        <v>40.21</v>
      </c>
      <c r="F39" s="137">
        <v>40.33</v>
      </c>
    </row>
    <row r="40" spans="2:6" x14ac:dyDescent="0.25">
      <c r="B40" s="1">
        <v>22</v>
      </c>
      <c r="C40" s="135">
        <v>40.450000000000003</v>
      </c>
      <c r="D40" s="136">
        <v>40.56</v>
      </c>
      <c r="E40" s="136">
        <v>40.380000000000003</v>
      </c>
      <c r="F40" s="137">
        <v>40.369999999999997</v>
      </c>
    </row>
    <row r="41" spans="2:6" x14ac:dyDescent="0.25">
      <c r="B41" s="1">
        <v>23</v>
      </c>
      <c r="C41" s="135">
        <v>40.31</v>
      </c>
      <c r="D41" s="136">
        <v>40.64</v>
      </c>
      <c r="E41" s="136">
        <v>40.56</v>
      </c>
      <c r="F41" s="137">
        <v>40.369999999999997</v>
      </c>
    </row>
    <row r="42" spans="2:6" x14ac:dyDescent="0.25">
      <c r="B42" s="1">
        <v>24</v>
      </c>
      <c r="C42" s="135">
        <v>40.35</v>
      </c>
      <c r="D42" s="136">
        <v>40.42</v>
      </c>
      <c r="E42" s="136">
        <v>40.44</v>
      </c>
      <c r="F42" s="137">
        <v>40.549999999999997</v>
      </c>
    </row>
    <row r="43" spans="2:6" x14ac:dyDescent="0.25">
      <c r="B43" s="1">
        <v>25</v>
      </c>
      <c r="C43" s="135">
        <v>40.520000000000003</v>
      </c>
      <c r="D43" s="136">
        <v>40.32</v>
      </c>
      <c r="E43" s="136">
        <v>40.26</v>
      </c>
      <c r="F43" s="137">
        <v>40.35</v>
      </c>
    </row>
    <row r="44" spans="2:6" x14ac:dyDescent="0.25">
      <c r="B44" s="1">
        <v>26</v>
      </c>
      <c r="C44" s="135">
        <v>40.299999999999997</v>
      </c>
      <c r="D44" s="136">
        <v>40.65</v>
      </c>
      <c r="E44" s="136">
        <v>40.22</v>
      </c>
      <c r="F44" s="137">
        <v>40.43</v>
      </c>
    </row>
    <row r="45" spans="2:6" x14ac:dyDescent="0.25">
      <c r="B45" s="1">
        <v>27</v>
      </c>
      <c r="C45" s="135">
        <v>40.700000000000003</v>
      </c>
      <c r="D45" s="136">
        <v>40.380000000000003</v>
      </c>
      <c r="E45" s="136">
        <v>40.42</v>
      </c>
      <c r="F45" s="137">
        <v>40.4</v>
      </c>
    </row>
    <row r="46" spans="2:6" x14ac:dyDescent="0.25">
      <c r="B46" s="1">
        <v>28</v>
      </c>
      <c r="C46" s="135">
        <v>40.619999999999997</v>
      </c>
      <c r="D46" s="136">
        <v>40.32</v>
      </c>
      <c r="E46" s="136">
        <v>40.58</v>
      </c>
      <c r="F46" s="137">
        <v>40.4</v>
      </c>
    </row>
    <row r="47" spans="2:6" x14ac:dyDescent="0.25">
      <c r="B47" s="1">
        <v>29</v>
      </c>
      <c r="C47" s="135">
        <v>40.520000000000003</v>
      </c>
      <c r="D47" s="136">
        <v>40.619999999999997</v>
      </c>
      <c r="E47" s="136">
        <v>40.520000000000003</v>
      </c>
      <c r="F47" s="137">
        <v>40.340000000000003</v>
      </c>
    </row>
    <row r="48" spans="2:6" x14ac:dyDescent="0.25">
      <c r="B48" s="1">
        <v>30</v>
      </c>
      <c r="C48" s="135">
        <v>40.369999999999997</v>
      </c>
      <c r="D48" s="136">
        <v>40.81</v>
      </c>
      <c r="E48" s="136">
        <v>40.42</v>
      </c>
      <c r="F48" s="137">
        <v>40.5</v>
      </c>
    </row>
    <row r="49" spans="2:6" x14ac:dyDescent="0.25">
      <c r="B49" s="1">
        <v>31</v>
      </c>
      <c r="C49" s="135">
        <v>40.32</v>
      </c>
      <c r="D49" s="136">
        <v>40.98</v>
      </c>
      <c r="E49" s="136">
        <v>40.29</v>
      </c>
      <c r="F49" s="137">
        <v>41.91</v>
      </c>
    </row>
    <row r="50" spans="2:6" x14ac:dyDescent="0.25">
      <c r="B50" s="1">
        <v>32</v>
      </c>
      <c r="C50" s="135">
        <v>40.42</v>
      </c>
      <c r="D50" s="136">
        <v>40.520000000000003</v>
      </c>
      <c r="E50" s="136">
        <v>40.14</v>
      </c>
      <c r="F50" s="137">
        <v>40.51</v>
      </c>
    </row>
    <row r="51" spans="2:6" x14ac:dyDescent="0.25">
      <c r="B51" s="1">
        <v>33</v>
      </c>
      <c r="C51" s="135">
        <v>40.61</v>
      </c>
      <c r="D51" s="136">
        <v>40.4</v>
      </c>
      <c r="E51" s="136">
        <v>40.380000000000003</v>
      </c>
      <c r="F51" s="137">
        <v>40.380000000000003</v>
      </c>
    </row>
    <row r="52" spans="2:6" x14ac:dyDescent="0.25">
      <c r="B52" s="1">
        <v>34</v>
      </c>
      <c r="C52" s="135">
        <v>40.32</v>
      </c>
      <c r="D52" s="136">
        <v>40.36</v>
      </c>
      <c r="E52" s="183">
        <v>40.33</v>
      </c>
      <c r="F52" s="137"/>
    </row>
    <row r="53" spans="2:6" x14ac:dyDescent="0.25">
      <c r="B53" s="1">
        <v>35</v>
      </c>
      <c r="C53" s="135">
        <v>40.39</v>
      </c>
      <c r="D53" s="136">
        <v>40.56</v>
      </c>
      <c r="E53" s="2">
        <v>40.49</v>
      </c>
      <c r="F53" s="137"/>
    </row>
    <row r="54" spans="2:6" x14ac:dyDescent="0.25">
      <c r="B54" s="1">
        <v>36</v>
      </c>
      <c r="C54" s="135">
        <v>40.43</v>
      </c>
      <c r="D54" s="136">
        <v>40.86</v>
      </c>
      <c r="E54" s="136">
        <v>40.270000000000003</v>
      </c>
      <c r="F54" s="137"/>
    </row>
    <row r="55" spans="2:6" x14ac:dyDescent="0.25">
      <c r="B55" s="1">
        <v>37</v>
      </c>
      <c r="C55" s="135"/>
      <c r="D55" s="136">
        <v>40.46</v>
      </c>
      <c r="E55" s="136">
        <v>40.270000000000003</v>
      </c>
      <c r="F55" s="137"/>
    </row>
    <row r="56" spans="2:6" x14ac:dyDescent="0.25">
      <c r="B56" s="1">
        <v>38</v>
      </c>
      <c r="C56" s="135"/>
      <c r="D56" s="136">
        <v>40.49</v>
      </c>
      <c r="E56" s="136">
        <v>40.46</v>
      </c>
      <c r="F56" s="137"/>
    </row>
    <row r="57" spans="2:6" x14ac:dyDescent="0.25">
      <c r="B57" s="1">
        <v>39</v>
      </c>
      <c r="C57" s="135"/>
      <c r="D57" s="136">
        <v>40.39</v>
      </c>
      <c r="E57" s="136">
        <v>40.369999999999997</v>
      </c>
      <c r="F57" s="137"/>
    </row>
    <row r="58" spans="2:6" x14ac:dyDescent="0.25">
      <c r="B58" s="1">
        <v>40</v>
      </c>
      <c r="C58" s="135"/>
      <c r="D58" s="136"/>
      <c r="E58" s="136">
        <v>40.520000000000003</v>
      </c>
      <c r="F58" s="137"/>
    </row>
    <row r="59" spans="2:6" x14ac:dyDescent="0.25">
      <c r="B59" s="1">
        <v>41</v>
      </c>
      <c r="C59" s="135"/>
      <c r="D59" s="136"/>
      <c r="E59" s="136">
        <v>40.630000000000003</v>
      </c>
      <c r="F59" s="137"/>
    </row>
    <row r="60" spans="2:6" x14ac:dyDescent="0.25">
      <c r="B60" s="1">
        <v>42</v>
      </c>
      <c r="C60" s="135"/>
      <c r="D60" s="136"/>
      <c r="E60" s="136">
        <v>40.22</v>
      </c>
      <c r="F60" s="137"/>
    </row>
    <row r="61" spans="2:6" x14ac:dyDescent="0.25">
      <c r="B61" s="1">
        <v>43</v>
      </c>
      <c r="C61" s="135"/>
      <c r="D61" s="136"/>
      <c r="E61" s="136">
        <v>40.35</v>
      </c>
      <c r="F61" s="137"/>
    </row>
    <row r="62" spans="2:6" x14ac:dyDescent="0.25">
      <c r="B62" s="1">
        <v>44</v>
      </c>
      <c r="C62" s="135"/>
      <c r="D62" s="136"/>
      <c r="E62" s="136">
        <v>40.22</v>
      </c>
      <c r="F62" s="137"/>
    </row>
    <row r="63" spans="2:6" x14ac:dyDescent="0.25">
      <c r="B63" s="1">
        <v>45</v>
      </c>
      <c r="C63" s="135"/>
      <c r="D63" s="136"/>
      <c r="E63" s="136">
        <v>40.4</v>
      </c>
      <c r="F63" s="137"/>
    </row>
    <row r="64" spans="2:6" x14ac:dyDescent="0.25">
      <c r="B64" s="1">
        <v>46</v>
      </c>
      <c r="C64" s="135"/>
      <c r="D64" s="136"/>
      <c r="E64" s="136">
        <v>40.14</v>
      </c>
      <c r="F64" s="137"/>
    </row>
    <row r="65" spans="2:6" x14ac:dyDescent="0.25">
      <c r="B65" s="1">
        <v>47</v>
      </c>
      <c r="C65" s="135"/>
      <c r="D65" s="136"/>
      <c r="E65" s="136">
        <v>40.4</v>
      </c>
      <c r="F65" s="137"/>
    </row>
    <row r="66" spans="2:6" x14ac:dyDescent="0.25">
      <c r="B66" s="1">
        <v>48</v>
      </c>
      <c r="C66" s="135"/>
      <c r="D66" s="136"/>
      <c r="E66" s="136">
        <v>40.04</v>
      </c>
      <c r="F66" s="137"/>
    </row>
    <row r="67" spans="2:6" x14ac:dyDescent="0.25">
      <c r="B67" s="1">
        <v>49</v>
      </c>
      <c r="C67" s="135"/>
      <c r="D67" s="136"/>
      <c r="E67" s="136">
        <v>40.18</v>
      </c>
      <c r="F67" s="137"/>
    </row>
    <row r="68" spans="2:6" x14ac:dyDescent="0.25">
      <c r="B68" s="1">
        <v>50</v>
      </c>
      <c r="C68" s="135"/>
      <c r="D68" s="136"/>
      <c r="E68" s="136">
        <v>40.299999999999997</v>
      </c>
      <c r="F68" s="137"/>
    </row>
    <row r="69" spans="2:6" x14ac:dyDescent="0.25">
      <c r="B69" s="1">
        <v>51</v>
      </c>
      <c r="C69" s="135"/>
      <c r="D69" s="136"/>
      <c r="E69" s="136">
        <v>40.49</v>
      </c>
      <c r="F69" s="137"/>
    </row>
    <row r="70" spans="2:6" x14ac:dyDescent="0.25">
      <c r="B70" s="1">
        <v>52</v>
      </c>
      <c r="C70" s="135"/>
      <c r="D70" s="136"/>
      <c r="E70" s="136">
        <v>40.46</v>
      </c>
      <c r="F70" s="137"/>
    </row>
    <row r="71" spans="2:6" x14ac:dyDescent="0.25">
      <c r="B71" s="1">
        <v>53</v>
      </c>
      <c r="C71" s="135"/>
      <c r="D71" s="136"/>
      <c r="E71" s="136">
        <v>40.22</v>
      </c>
      <c r="F71" s="137"/>
    </row>
    <row r="72" spans="2:6" x14ac:dyDescent="0.25">
      <c r="B72" s="1">
        <v>54</v>
      </c>
      <c r="C72" s="135"/>
      <c r="D72" s="136"/>
      <c r="E72" s="136">
        <v>40.65</v>
      </c>
      <c r="F72" s="137"/>
    </row>
    <row r="73" spans="2:6" x14ac:dyDescent="0.25">
      <c r="B73" s="1">
        <v>55</v>
      </c>
      <c r="C73" s="135"/>
      <c r="D73" s="136"/>
      <c r="E73" s="136">
        <v>40.32</v>
      </c>
      <c r="F73" s="137"/>
    </row>
    <row r="74" spans="2:6" x14ac:dyDescent="0.25">
      <c r="B74" s="1">
        <v>56</v>
      </c>
      <c r="C74" s="135"/>
      <c r="D74" s="136"/>
      <c r="E74" s="136">
        <v>40.49</v>
      </c>
      <c r="F74" s="137"/>
    </row>
    <row r="75" spans="2:6" x14ac:dyDescent="0.25">
      <c r="B75" s="1">
        <v>57</v>
      </c>
      <c r="C75" s="135"/>
      <c r="D75" s="136"/>
      <c r="E75" s="136">
        <v>40.33</v>
      </c>
      <c r="F75" s="137"/>
    </row>
    <row r="76" spans="2:6" x14ac:dyDescent="0.25">
      <c r="B76" s="1">
        <v>58</v>
      </c>
      <c r="C76" s="135"/>
      <c r="D76" s="136"/>
      <c r="E76" s="136">
        <v>40.54</v>
      </c>
      <c r="F76" s="137"/>
    </row>
    <row r="77" spans="2:6" x14ac:dyDescent="0.25">
      <c r="B77" s="1">
        <v>59</v>
      </c>
      <c r="C77" s="135"/>
      <c r="D77" s="136"/>
      <c r="E77" s="136">
        <v>40.450000000000003</v>
      </c>
      <c r="F77" s="137"/>
    </row>
    <row r="78" spans="2:6" x14ac:dyDescent="0.25">
      <c r="B78" s="1">
        <v>60</v>
      </c>
      <c r="C78" s="135"/>
      <c r="D78" s="136"/>
      <c r="E78" s="136">
        <v>40.67</v>
      </c>
      <c r="F78" s="137"/>
    </row>
    <row r="79" spans="2:6" x14ac:dyDescent="0.25">
      <c r="B79" s="1">
        <v>61</v>
      </c>
      <c r="C79" s="135"/>
      <c r="D79" s="136"/>
      <c r="E79" s="136">
        <v>40.76</v>
      </c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9" sqref="F19:F5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8" t="s">
        <v>64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1:16" ht="7.5" customHeight="1" x14ac:dyDescent="0.25"/>
    <row r="6" spans="1:16" ht="17.25" x14ac:dyDescent="0.3">
      <c r="A6" s="189" t="s">
        <v>72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39" t="s">
        <v>44</v>
      </c>
      <c r="B8" s="240" t="s">
        <v>13</v>
      </c>
      <c r="C8" s="241" t="s">
        <v>18</v>
      </c>
      <c r="D8" s="240" t="s">
        <v>45</v>
      </c>
      <c r="E8" s="243" t="s">
        <v>46</v>
      </c>
      <c r="F8" s="245" t="s">
        <v>47</v>
      </c>
      <c r="G8" s="246"/>
      <c r="H8" s="246"/>
      <c r="I8" s="247"/>
      <c r="J8" s="248" t="s">
        <v>48</v>
      </c>
      <c r="K8" s="239" t="s">
        <v>49</v>
      </c>
      <c r="L8" s="239"/>
      <c r="M8" s="82"/>
      <c r="N8" s="82"/>
    </row>
    <row r="9" spans="1:16" s="2" customFormat="1" ht="27.75" customHeight="1" x14ac:dyDescent="0.25">
      <c r="A9" s="239"/>
      <c r="B9" s="240"/>
      <c r="C9" s="242"/>
      <c r="D9" s="240"/>
      <c r="E9" s="244"/>
      <c r="F9" s="83" t="s">
        <v>50</v>
      </c>
      <c r="G9" s="83" t="s">
        <v>51</v>
      </c>
      <c r="H9" s="83" t="s">
        <v>52</v>
      </c>
      <c r="I9" s="84" t="s">
        <v>53</v>
      </c>
      <c r="J9" s="249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x14ac:dyDescent="0.25">
      <c r="A10" s="86">
        <v>1</v>
      </c>
      <c r="B10" s="87" t="s">
        <v>73</v>
      </c>
      <c r="C10" s="88">
        <v>3</v>
      </c>
      <c r="D10" s="88">
        <v>39</v>
      </c>
      <c r="E10" s="89">
        <f>D10</f>
        <v>39</v>
      </c>
      <c r="F10" s="122">
        <f>MIN(C19:C83)</f>
        <v>39.869999999999997</v>
      </c>
      <c r="G10" s="162">
        <f>AVERAGE(C19:C83)</f>
        <v>40.364999999999995</v>
      </c>
      <c r="H10" s="91">
        <v>2</v>
      </c>
      <c r="I10" s="92">
        <f>G10-F10</f>
        <v>0.49499999999999744</v>
      </c>
      <c r="J10" s="93">
        <v>1.9282407407407408E-2</v>
      </c>
      <c r="K10" s="93">
        <f>J10</f>
        <v>1.9282407407407408E-2</v>
      </c>
      <c r="L10" s="94">
        <f>K10</f>
        <v>1.9282407407407408E-2</v>
      </c>
      <c r="M10" s="95" t="s">
        <v>144</v>
      </c>
      <c r="N10" s="96"/>
      <c r="O10" s="163"/>
      <c r="P10" s="98"/>
    </row>
    <row r="11" spans="1:16" s="3" customFormat="1" ht="30" customHeight="1" thickBot="1" x14ac:dyDescent="0.3">
      <c r="A11" s="86">
        <v>2</v>
      </c>
      <c r="B11" s="87" t="s">
        <v>74</v>
      </c>
      <c r="C11" s="88">
        <v>10</v>
      </c>
      <c r="D11" s="88">
        <v>77</v>
      </c>
      <c r="E11" s="89">
        <f>D11-D10</f>
        <v>38</v>
      </c>
      <c r="F11" s="177">
        <f>MIN(D19:D83)</f>
        <v>40.36</v>
      </c>
      <c r="G11" s="161">
        <f>AVERAGE(D19:D83)</f>
        <v>40.864324324324315</v>
      </c>
      <c r="H11" s="91">
        <v>0</v>
      </c>
      <c r="I11" s="92">
        <f>G11-F11</f>
        <v>0.5043243243243154</v>
      </c>
      <c r="J11" s="93">
        <v>3.8344907407407411E-2</v>
      </c>
      <c r="K11" s="93">
        <f>J11-J10</f>
        <v>1.9062500000000003E-2</v>
      </c>
      <c r="L11" s="94">
        <f>K11</f>
        <v>1.9062500000000003E-2</v>
      </c>
      <c r="M11" s="95" t="s">
        <v>145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74</v>
      </c>
      <c r="C12" s="99">
        <v>2</v>
      </c>
      <c r="D12" s="88">
        <v>135</v>
      </c>
      <c r="E12" s="89">
        <f>D12-D11</f>
        <v>58</v>
      </c>
      <c r="F12" s="180">
        <f>MIN(E19:E83)</f>
        <v>40.1</v>
      </c>
      <c r="G12" s="162">
        <f>AVERAGE(E19:E83)</f>
        <v>40.493508771929811</v>
      </c>
      <c r="H12" s="91">
        <v>5</v>
      </c>
      <c r="I12" s="92">
        <f>G12-F12</f>
        <v>0.3935087719298096</v>
      </c>
      <c r="J12" s="93">
        <v>6.6620370370370371E-2</v>
      </c>
      <c r="K12" s="93">
        <f>J12-J11</f>
        <v>2.8275462962962961E-2</v>
      </c>
      <c r="L12" s="93">
        <f>K12+K11</f>
        <v>4.7337962962962964E-2</v>
      </c>
      <c r="M12" s="95" t="s">
        <v>146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73</v>
      </c>
      <c r="C13" s="102">
        <v>9</v>
      </c>
      <c r="D13" s="102">
        <v>172</v>
      </c>
      <c r="E13" s="89">
        <f>D13-D12</f>
        <v>37</v>
      </c>
      <c r="F13" s="181">
        <f>MIN(F19:F83)</f>
        <v>39.69</v>
      </c>
      <c r="G13" s="184">
        <f>AVERAGE(F19:F83)</f>
        <v>40.233243243243237</v>
      </c>
      <c r="H13" s="128">
        <v>0</v>
      </c>
      <c r="I13" s="103">
        <f>G13-F13</f>
        <v>0.54324324324323925</v>
      </c>
      <c r="J13" s="93">
        <v>8.3611111111111122E-2</v>
      </c>
      <c r="K13" s="105">
        <f>J13-J12</f>
        <v>1.6990740740740751E-2</v>
      </c>
      <c r="L13" s="104">
        <f>K13+K10</f>
        <v>3.6273148148148159E-2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85">
        <f>AVERAGE(F10,F12)</f>
        <v>39.984999999999999</v>
      </c>
      <c r="G14" s="130">
        <f>AVERAGE(G10,G13)</f>
        <v>40.299121621621616</v>
      </c>
      <c r="H14" s="130" t="s">
        <v>147</v>
      </c>
      <c r="I14" s="109">
        <f>AVERAGE(I10,I13)</f>
        <v>0.51912162162161835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AVERAGE(F12,F13)</f>
        <v>39.894999999999996</v>
      </c>
      <c r="G15" s="115">
        <f>AVERAGE(G11,G12)</f>
        <v>40.678916548127063</v>
      </c>
      <c r="H15" s="115" t="s">
        <v>138</v>
      </c>
      <c r="I15" s="116">
        <f>AVERAGE(I11,I12)</f>
        <v>0.4489165481270625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40.004999999999995</v>
      </c>
      <c r="G16" s="119">
        <f>AVERAGE(G10:G13)</f>
        <v>40.489019084874343</v>
      </c>
      <c r="H16" s="120"/>
      <c r="I16" s="121">
        <f>AVERAGE(I10:I13)</f>
        <v>0.48401908487434042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Хавило Дима</v>
      </c>
      <c r="D18" s="131" t="str">
        <f>B11</f>
        <v>Хлопонин Андрей</v>
      </c>
      <c r="E18" s="131" t="str">
        <f>B12</f>
        <v>Хлопонин Андрей</v>
      </c>
      <c r="F18" s="131" t="str">
        <f>B13</f>
        <v>Хавило Дима</v>
      </c>
    </row>
    <row r="19" spans="2:14" x14ac:dyDescent="0.25">
      <c r="B19" s="1">
        <v>1</v>
      </c>
      <c r="C19" s="132">
        <v>41.8</v>
      </c>
      <c r="D19" s="133">
        <v>42.86</v>
      </c>
      <c r="E19" s="133">
        <v>41.74</v>
      </c>
      <c r="F19" s="134">
        <v>41.48</v>
      </c>
      <c r="M19" s="2"/>
      <c r="N19" s="2"/>
    </row>
    <row r="20" spans="2:14" x14ac:dyDescent="0.25">
      <c r="B20" s="1">
        <v>2</v>
      </c>
      <c r="C20" s="135">
        <v>40.26</v>
      </c>
      <c r="D20" s="136">
        <v>40.729999999999997</v>
      </c>
      <c r="E20" s="136">
        <v>40.82</v>
      </c>
      <c r="F20" s="137">
        <v>40.380000000000003</v>
      </c>
      <c r="M20" s="3"/>
      <c r="N20" s="3"/>
    </row>
    <row r="21" spans="2:14" x14ac:dyDescent="0.25">
      <c r="B21" s="1">
        <v>3</v>
      </c>
      <c r="C21" s="135">
        <v>39.92</v>
      </c>
      <c r="D21" s="136">
        <v>40.86</v>
      </c>
      <c r="E21" s="136">
        <v>40.520000000000003</v>
      </c>
      <c r="F21" s="137">
        <v>40.43</v>
      </c>
      <c r="M21" s="3"/>
      <c r="N21" s="3"/>
    </row>
    <row r="22" spans="2:14" x14ac:dyDescent="0.25">
      <c r="B22" s="1">
        <v>4</v>
      </c>
      <c r="C22" s="135">
        <v>42.23</v>
      </c>
      <c r="D22" s="136">
        <v>40.68</v>
      </c>
      <c r="E22" s="136">
        <v>40.54</v>
      </c>
      <c r="F22" s="137">
        <v>40.25</v>
      </c>
      <c r="M22" s="3"/>
      <c r="N22" s="3"/>
    </row>
    <row r="23" spans="2:14" x14ac:dyDescent="0.25">
      <c r="B23" s="1">
        <v>5</v>
      </c>
      <c r="C23" s="135">
        <v>40.450000000000003</v>
      </c>
      <c r="D23" s="136">
        <v>41.05</v>
      </c>
      <c r="E23" s="136">
        <v>40.49</v>
      </c>
      <c r="F23" s="137">
        <v>40.79</v>
      </c>
    </row>
    <row r="24" spans="2:14" x14ac:dyDescent="0.25">
      <c r="B24" s="1">
        <v>6</v>
      </c>
      <c r="C24" s="135">
        <v>39.869999999999997</v>
      </c>
      <c r="D24" s="136">
        <v>41.63</v>
      </c>
      <c r="E24" s="136">
        <v>40.56</v>
      </c>
      <c r="F24" s="137">
        <v>40.06</v>
      </c>
    </row>
    <row r="25" spans="2:14" x14ac:dyDescent="0.25">
      <c r="B25" s="1">
        <v>7</v>
      </c>
      <c r="C25" s="135">
        <v>40.1</v>
      </c>
      <c r="D25" s="136">
        <v>40.85</v>
      </c>
      <c r="E25" s="136">
        <v>40.53</v>
      </c>
      <c r="F25" s="137">
        <v>40.07</v>
      </c>
    </row>
    <row r="26" spans="2:14" x14ac:dyDescent="0.25">
      <c r="B26" s="1">
        <v>8</v>
      </c>
      <c r="C26" s="135">
        <v>40.29</v>
      </c>
      <c r="D26" s="136">
        <v>40.72</v>
      </c>
      <c r="E26" s="136">
        <v>40.25</v>
      </c>
      <c r="F26" s="137">
        <v>39.909999999999997</v>
      </c>
    </row>
    <row r="27" spans="2:14" x14ac:dyDescent="0.25">
      <c r="B27" s="1">
        <v>9</v>
      </c>
      <c r="C27" s="135">
        <v>40.090000000000003</v>
      </c>
      <c r="D27" s="136">
        <v>41.02</v>
      </c>
      <c r="E27" s="136">
        <v>40.369999999999997</v>
      </c>
      <c r="F27" s="137">
        <v>39.9</v>
      </c>
    </row>
    <row r="28" spans="2:14" x14ac:dyDescent="0.25">
      <c r="B28" s="1">
        <v>10</v>
      </c>
      <c r="C28" s="135">
        <v>39.96</v>
      </c>
      <c r="D28" s="136">
        <v>40.619999999999997</v>
      </c>
      <c r="E28" s="136">
        <v>40.53</v>
      </c>
      <c r="F28" s="137">
        <v>40.159999999999997</v>
      </c>
    </row>
    <row r="29" spans="2:14" x14ac:dyDescent="0.25">
      <c r="B29" s="1">
        <v>11</v>
      </c>
      <c r="C29" s="135">
        <v>40.090000000000003</v>
      </c>
      <c r="D29" s="136">
        <v>40.56</v>
      </c>
      <c r="E29" s="136">
        <v>40.56</v>
      </c>
      <c r="F29" s="137">
        <v>40.07</v>
      </c>
    </row>
    <row r="30" spans="2:14" x14ac:dyDescent="0.25">
      <c r="B30" s="1">
        <v>12</v>
      </c>
      <c r="C30" s="135">
        <v>40.42</v>
      </c>
      <c r="D30" s="136">
        <v>40.590000000000003</v>
      </c>
      <c r="E30" s="136">
        <v>40.35</v>
      </c>
      <c r="F30" s="137">
        <v>39.950000000000003</v>
      </c>
    </row>
    <row r="31" spans="2:14" x14ac:dyDescent="0.25">
      <c r="B31" s="1">
        <v>13</v>
      </c>
      <c r="C31" s="135">
        <v>40.659999999999997</v>
      </c>
      <c r="D31" s="136">
        <v>40.36</v>
      </c>
      <c r="E31" s="136">
        <v>40.14</v>
      </c>
      <c r="F31" s="137">
        <v>40.549999999999997</v>
      </c>
    </row>
    <row r="32" spans="2:14" x14ac:dyDescent="0.25">
      <c r="B32" s="1">
        <v>14</v>
      </c>
      <c r="C32" s="135">
        <v>40.130000000000003</v>
      </c>
      <c r="D32" s="136">
        <v>40.92</v>
      </c>
      <c r="E32" s="136">
        <v>40.94</v>
      </c>
      <c r="F32" s="137">
        <v>40.119999999999997</v>
      </c>
    </row>
    <row r="33" spans="2:6" x14ac:dyDescent="0.25">
      <c r="B33" s="1">
        <v>15</v>
      </c>
      <c r="C33" s="135">
        <v>40.15</v>
      </c>
      <c r="D33" s="136">
        <v>40.549999999999997</v>
      </c>
      <c r="E33" s="136">
        <v>40.9</v>
      </c>
      <c r="F33" s="137">
        <v>39.869999999999997</v>
      </c>
    </row>
    <row r="34" spans="2:6" x14ac:dyDescent="0.25">
      <c r="B34" s="1">
        <v>16</v>
      </c>
      <c r="C34" s="135">
        <v>40.04</v>
      </c>
      <c r="D34" s="136">
        <v>40.590000000000003</v>
      </c>
      <c r="E34" s="136">
        <v>40.49</v>
      </c>
      <c r="F34" s="137">
        <v>40.18</v>
      </c>
    </row>
    <row r="35" spans="2:6" x14ac:dyDescent="0.25">
      <c r="B35" s="1">
        <v>17</v>
      </c>
      <c r="C35" s="135">
        <v>40.049999999999997</v>
      </c>
      <c r="D35" s="136">
        <v>41.16</v>
      </c>
      <c r="E35" s="136">
        <v>40.17</v>
      </c>
      <c r="F35" s="137">
        <v>40.24</v>
      </c>
    </row>
    <row r="36" spans="2:6" x14ac:dyDescent="0.25">
      <c r="B36" s="1">
        <v>18</v>
      </c>
      <c r="C36" s="135">
        <v>40.630000000000003</v>
      </c>
      <c r="D36" s="136">
        <v>40.700000000000003</v>
      </c>
      <c r="E36" s="136">
        <v>40.42</v>
      </c>
      <c r="F36" s="137">
        <v>40.33</v>
      </c>
    </row>
    <row r="37" spans="2:6" x14ac:dyDescent="0.25">
      <c r="B37" s="1">
        <v>19</v>
      </c>
      <c r="C37" s="135">
        <v>40.200000000000003</v>
      </c>
      <c r="D37" s="136">
        <v>40.68</v>
      </c>
      <c r="E37" s="136">
        <v>40.26</v>
      </c>
      <c r="F37" s="137">
        <v>40.130000000000003</v>
      </c>
    </row>
    <row r="38" spans="2:6" x14ac:dyDescent="0.25">
      <c r="B38" s="1">
        <v>20</v>
      </c>
      <c r="C38" s="135">
        <v>41.36</v>
      </c>
      <c r="D38" s="136">
        <v>40.96</v>
      </c>
      <c r="E38" s="136">
        <v>40.31</v>
      </c>
      <c r="F38" s="137">
        <v>40.06</v>
      </c>
    </row>
    <row r="39" spans="2:6" x14ac:dyDescent="0.25">
      <c r="B39" s="1">
        <v>21</v>
      </c>
      <c r="C39" s="135">
        <v>40.17</v>
      </c>
      <c r="D39" s="136">
        <v>40.68</v>
      </c>
      <c r="E39" s="136">
        <v>40.659999999999997</v>
      </c>
      <c r="F39" s="137">
        <v>39.950000000000003</v>
      </c>
    </row>
    <row r="40" spans="2:6" x14ac:dyDescent="0.25">
      <c r="B40" s="1">
        <v>22</v>
      </c>
      <c r="C40" s="135">
        <v>40.51</v>
      </c>
      <c r="D40" s="136">
        <v>40.72</v>
      </c>
      <c r="E40" s="136">
        <v>40.31</v>
      </c>
      <c r="F40" s="137">
        <v>40.15</v>
      </c>
    </row>
    <row r="41" spans="2:6" x14ac:dyDescent="0.25">
      <c r="B41" s="1">
        <v>23</v>
      </c>
      <c r="C41" s="135">
        <v>40.14</v>
      </c>
      <c r="D41" s="136">
        <v>40.590000000000003</v>
      </c>
      <c r="E41" s="136">
        <v>40.29</v>
      </c>
      <c r="F41" s="137">
        <v>40.130000000000003</v>
      </c>
    </row>
    <row r="42" spans="2:6" x14ac:dyDescent="0.25">
      <c r="B42" s="1">
        <v>24</v>
      </c>
      <c r="C42" s="135">
        <v>40.159999999999997</v>
      </c>
      <c r="D42" s="136">
        <v>40.85</v>
      </c>
      <c r="E42" s="136">
        <v>40.520000000000003</v>
      </c>
      <c r="F42" s="137">
        <v>40.409999999999997</v>
      </c>
    </row>
    <row r="43" spans="2:6" x14ac:dyDescent="0.25">
      <c r="B43" s="1">
        <v>25</v>
      </c>
      <c r="C43" s="135">
        <v>40.299999999999997</v>
      </c>
      <c r="D43" s="136">
        <v>40.619999999999997</v>
      </c>
      <c r="E43" s="136">
        <v>40.1</v>
      </c>
      <c r="F43" s="137">
        <v>40.21</v>
      </c>
    </row>
    <row r="44" spans="2:6" x14ac:dyDescent="0.25">
      <c r="B44" s="1">
        <v>26</v>
      </c>
      <c r="C44" s="135">
        <v>40.119999999999997</v>
      </c>
      <c r="D44" s="136">
        <v>40.869999999999997</v>
      </c>
      <c r="E44" s="136">
        <v>40.630000000000003</v>
      </c>
      <c r="F44" s="137">
        <v>40.340000000000003</v>
      </c>
    </row>
    <row r="45" spans="2:6" x14ac:dyDescent="0.25">
      <c r="B45" s="1">
        <v>27</v>
      </c>
      <c r="C45" s="135">
        <v>40</v>
      </c>
      <c r="D45" s="136">
        <v>40.590000000000003</v>
      </c>
      <c r="E45" s="136">
        <v>40.159999999999997</v>
      </c>
      <c r="F45" s="137">
        <v>40.71</v>
      </c>
    </row>
    <row r="46" spans="2:6" x14ac:dyDescent="0.25">
      <c r="B46" s="1">
        <v>28</v>
      </c>
      <c r="C46" s="135">
        <v>40.229999999999997</v>
      </c>
      <c r="D46" s="136">
        <v>40.72</v>
      </c>
      <c r="E46" s="136">
        <v>40.35</v>
      </c>
      <c r="F46" s="137">
        <v>40.159999999999997</v>
      </c>
    </row>
    <row r="47" spans="2:6" x14ac:dyDescent="0.25">
      <c r="B47" s="1">
        <v>29</v>
      </c>
      <c r="C47" s="135">
        <v>40.24</v>
      </c>
      <c r="D47" s="136">
        <v>40.869999999999997</v>
      </c>
      <c r="E47" s="136">
        <v>40.270000000000003</v>
      </c>
      <c r="F47" s="137">
        <v>40.090000000000003</v>
      </c>
    </row>
    <row r="48" spans="2:6" x14ac:dyDescent="0.25">
      <c r="B48" s="1">
        <v>30</v>
      </c>
      <c r="C48" s="135">
        <v>40.1</v>
      </c>
      <c r="D48" s="136">
        <v>40.770000000000003</v>
      </c>
      <c r="E48" s="136">
        <v>40.25</v>
      </c>
      <c r="F48" s="137">
        <v>39.950000000000003</v>
      </c>
    </row>
    <row r="49" spans="2:6" x14ac:dyDescent="0.25">
      <c r="B49" s="1">
        <v>31</v>
      </c>
      <c r="C49" s="135">
        <v>40.630000000000003</v>
      </c>
      <c r="D49" s="136">
        <v>40.97</v>
      </c>
      <c r="E49" s="136">
        <v>40.65</v>
      </c>
      <c r="F49" s="137">
        <v>39.83</v>
      </c>
    </row>
    <row r="50" spans="2:6" x14ac:dyDescent="0.25">
      <c r="B50" s="1">
        <v>32</v>
      </c>
      <c r="C50" s="135">
        <v>40.26</v>
      </c>
      <c r="D50" s="136">
        <v>40.770000000000003</v>
      </c>
      <c r="E50" s="136">
        <v>40.26</v>
      </c>
      <c r="F50" s="137">
        <v>39.85</v>
      </c>
    </row>
    <row r="51" spans="2:6" x14ac:dyDescent="0.25">
      <c r="B51" s="1">
        <v>33</v>
      </c>
      <c r="C51" s="135">
        <v>40.119999999999997</v>
      </c>
      <c r="D51" s="136">
        <v>40.83</v>
      </c>
      <c r="E51" s="136">
        <v>40.19</v>
      </c>
      <c r="F51" s="137">
        <v>39.69</v>
      </c>
    </row>
    <row r="52" spans="2:6" x14ac:dyDescent="0.25">
      <c r="B52" s="1">
        <v>34</v>
      </c>
      <c r="C52" s="135">
        <v>40.15</v>
      </c>
      <c r="D52" s="136">
        <v>40.950000000000003</v>
      </c>
      <c r="E52" s="136">
        <v>40.24</v>
      </c>
      <c r="F52" s="137">
        <v>40.21</v>
      </c>
    </row>
    <row r="53" spans="2:6" x14ac:dyDescent="0.25">
      <c r="B53" s="1">
        <v>35</v>
      </c>
      <c r="C53" s="135">
        <v>40.86</v>
      </c>
      <c r="D53" s="136">
        <v>41.24</v>
      </c>
      <c r="E53" s="136">
        <v>40.57</v>
      </c>
      <c r="F53" s="137">
        <v>41.14</v>
      </c>
    </row>
    <row r="54" spans="2:6" x14ac:dyDescent="0.25">
      <c r="B54" s="1">
        <v>36</v>
      </c>
      <c r="C54" s="135">
        <v>40.42</v>
      </c>
      <c r="D54" s="136">
        <v>40.869999999999997</v>
      </c>
      <c r="E54" s="136">
        <v>40.1</v>
      </c>
      <c r="F54" s="137">
        <v>41.01</v>
      </c>
    </row>
    <row r="55" spans="2:6" x14ac:dyDescent="0.25">
      <c r="B55" s="1">
        <v>37</v>
      </c>
      <c r="C55" s="135">
        <v>40.479999999999997</v>
      </c>
      <c r="D55" s="136">
        <v>40.98</v>
      </c>
      <c r="E55" s="136">
        <v>40.42</v>
      </c>
      <c r="F55" s="137">
        <v>39.869999999999997</v>
      </c>
    </row>
    <row r="56" spans="2:6" x14ac:dyDescent="0.25">
      <c r="B56" s="1">
        <v>38</v>
      </c>
      <c r="C56" s="135">
        <v>40.28</v>
      </c>
      <c r="D56" s="136"/>
      <c r="E56" s="136">
        <v>40.200000000000003</v>
      </c>
      <c r="F56" s="137"/>
    </row>
    <row r="57" spans="2:6" x14ac:dyDescent="0.25">
      <c r="B57" s="1">
        <v>39</v>
      </c>
      <c r="C57" s="135"/>
      <c r="D57" s="136"/>
      <c r="E57" s="136">
        <v>40.51</v>
      </c>
      <c r="F57" s="137"/>
    </row>
    <row r="58" spans="2:6" x14ac:dyDescent="0.25">
      <c r="B58" s="1">
        <v>40</v>
      </c>
      <c r="C58" s="135"/>
      <c r="D58" s="136"/>
      <c r="E58" s="136">
        <v>40.630000000000003</v>
      </c>
      <c r="F58" s="137"/>
    </row>
    <row r="59" spans="2:6" x14ac:dyDescent="0.25">
      <c r="B59" s="1">
        <v>41</v>
      </c>
      <c r="C59" s="135"/>
      <c r="D59" s="136"/>
      <c r="E59" s="136">
        <v>40.67</v>
      </c>
      <c r="F59" s="137"/>
    </row>
    <row r="60" spans="2:6" x14ac:dyDescent="0.25">
      <c r="B60" s="1">
        <v>42</v>
      </c>
      <c r="C60" s="135"/>
      <c r="D60" s="136"/>
      <c r="E60" s="136">
        <v>40.61</v>
      </c>
      <c r="F60" s="137"/>
    </row>
    <row r="61" spans="2:6" x14ac:dyDescent="0.25">
      <c r="B61" s="1">
        <v>43</v>
      </c>
      <c r="C61" s="135"/>
      <c r="D61" s="136"/>
      <c r="E61" s="136">
        <v>40.58</v>
      </c>
      <c r="F61" s="137"/>
    </row>
    <row r="62" spans="2:6" x14ac:dyDescent="0.25">
      <c r="B62" s="1">
        <v>44</v>
      </c>
      <c r="C62" s="135"/>
      <c r="D62" s="136"/>
      <c r="E62" s="136">
        <v>40.35</v>
      </c>
      <c r="F62" s="137"/>
    </row>
    <row r="63" spans="2:6" x14ac:dyDescent="0.25">
      <c r="B63" s="1">
        <v>45</v>
      </c>
      <c r="C63" s="135"/>
      <c r="D63" s="136"/>
      <c r="E63" s="136">
        <v>40.549999999999997</v>
      </c>
      <c r="F63" s="137"/>
    </row>
    <row r="64" spans="2:6" x14ac:dyDescent="0.25">
      <c r="B64" s="1">
        <v>46</v>
      </c>
      <c r="C64" s="135"/>
      <c r="D64" s="136"/>
      <c r="E64" s="136">
        <v>40.32</v>
      </c>
      <c r="F64" s="137"/>
    </row>
    <row r="65" spans="2:6" x14ac:dyDescent="0.25">
      <c r="B65" s="1">
        <v>47</v>
      </c>
      <c r="C65" s="135"/>
      <c r="D65" s="136"/>
      <c r="E65" s="136">
        <v>40.49</v>
      </c>
      <c r="F65" s="137"/>
    </row>
    <row r="66" spans="2:6" x14ac:dyDescent="0.25">
      <c r="B66" s="1">
        <v>48</v>
      </c>
      <c r="C66" s="135"/>
      <c r="D66" s="136"/>
      <c r="E66" s="136">
        <v>40.72</v>
      </c>
      <c r="F66" s="137"/>
    </row>
    <row r="67" spans="2:6" x14ac:dyDescent="0.25">
      <c r="B67" s="1">
        <v>49</v>
      </c>
      <c r="C67" s="135"/>
      <c r="D67" s="136"/>
      <c r="E67" s="136">
        <v>40.36</v>
      </c>
      <c r="F67" s="137"/>
    </row>
    <row r="68" spans="2:6" x14ac:dyDescent="0.25">
      <c r="B68" s="1">
        <v>50</v>
      </c>
      <c r="C68" s="135"/>
      <c r="D68" s="136"/>
      <c r="E68" s="136">
        <v>40.58</v>
      </c>
      <c r="F68" s="137"/>
    </row>
    <row r="69" spans="2:6" x14ac:dyDescent="0.25">
      <c r="B69" s="1">
        <v>51</v>
      </c>
      <c r="C69" s="135"/>
      <c r="D69" s="136"/>
      <c r="E69" s="136">
        <v>40.479999999999997</v>
      </c>
      <c r="F69" s="137"/>
    </row>
    <row r="70" spans="2:6" x14ac:dyDescent="0.25">
      <c r="B70" s="1">
        <v>52</v>
      </c>
      <c r="C70" s="135"/>
      <c r="D70" s="136"/>
      <c r="E70" s="136">
        <v>40.33</v>
      </c>
      <c r="F70" s="137"/>
    </row>
    <row r="71" spans="2:6" x14ac:dyDescent="0.25">
      <c r="B71" s="1">
        <v>53</v>
      </c>
      <c r="C71" s="135"/>
      <c r="D71" s="136"/>
      <c r="E71" s="136">
        <v>41.37</v>
      </c>
      <c r="F71" s="137"/>
    </row>
    <row r="72" spans="2:6" x14ac:dyDescent="0.25">
      <c r="B72" s="1">
        <v>54</v>
      </c>
      <c r="C72" s="135"/>
      <c r="D72" s="136"/>
      <c r="E72" s="136">
        <v>40.909999999999997</v>
      </c>
      <c r="F72" s="137"/>
    </row>
    <row r="73" spans="2:6" x14ac:dyDescent="0.25">
      <c r="B73" s="1">
        <v>55</v>
      </c>
      <c r="C73" s="135"/>
      <c r="D73" s="136"/>
      <c r="E73" s="136">
        <v>40.54</v>
      </c>
      <c r="F73" s="137"/>
    </row>
    <row r="74" spans="2:6" x14ac:dyDescent="0.25">
      <c r="B74" s="1">
        <v>56</v>
      </c>
      <c r="C74" s="135"/>
      <c r="D74" s="136"/>
      <c r="E74" s="136">
        <v>40.659999999999997</v>
      </c>
      <c r="F74" s="137"/>
    </row>
    <row r="75" spans="2:6" x14ac:dyDescent="0.25">
      <c r="B75" s="1">
        <v>57</v>
      </c>
      <c r="C75" s="135"/>
      <c r="D75" s="136"/>
      <c r="E75" s="136">
        <v>40.409999999999997</v>
      </c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9" sqref="F19:F5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8" t="s">
        <v>64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1:16" ht="7.5" customHeight="1" x14ac:dyDescent="0.25"/>
    <row r="6" spans="1:16" ht="17.25" x14ac:dyDescent="0.3">
      <c r="A6" s="189" t="s">
        <v>103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39" t="s">
        <v>44</v>
      </c>
      <c r="B8" s="240" t="s">
        <v>13</v>
      </c>
      <c r="C8" s="241" t="s">
        <v>18</v>
      </c>
      <c r="D8" s="240" t="s">
        <v>45</v>
      </c>
      <c r="E8" s="243" t="s">
        <v>46</v>
      </c>
      <c r="F8" s="245" t="s">
        <v>47</v>
      </c>
      <c r="G8" s="246"/>
      <c r="H8" s="246"/>
      <c r="I8" s="247"/>
      <c r="J8" s="248" t="s">
        <v>48</v>
      </c>
      <c r="K8" s="239" t="s">
        <v>49</v>
      </c>
      <c r="L8" s="239"/>
      <c r="M8" s="82"/>
      <c r="N8" s="82"/>
    </row>
    <row r="9" spans="1:16" s="2" customFormat="1" ht="27.75" customHeight="1" x14ac:dyDescent="0.25">
      <c r="A9" s="239"/>
      <c r="B9" s="240"/>
      <c r="C9" s="242"/>
      <c r="D9" s="240"/>
      <c r="E9" s="244"/>
      <c r="F9" s="83" t="s">
        <v>50</v>
      </c>
      <c r="G9" s="83" t="s">
        <v>51</v>
      </c>
      <c r="H9" s="83" t="s">
        <v>52</v>
      </c>
      <c r="I9" s="84" t="s">
        <v>53</v>
      </c>
      <c r="J9" s="249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105</v>
      </c>
      <c r="C10" s="88">
        <v>33</v>
      </c>
      <c r="D10" s="88">
        <v>21</v>
      </c>
      <c r="E10" s="89">
        <f>D10</f>
        <v>21</v>
      </c>
      <c r="F10" s="126">
        <f>MIN(C19:C83)</f>
        <v>40.44</v>
      </c>
      <c r="G10" s="162">
        <f>AVERAGE(C19:C83)</f>
        <v>40.906499999999994</v>
      </c>
      <c r="H10" s="91">
        <v>4</v>
      </c>
      <c r="I10" s="92">
        <f>G10-F10</f>
        <v>0.46649999999999636</v>
      </c>
      <c r="J10" s="93">
        <v>1.0995370370370371E-2</v>
      </c>
      <c r="K10" s="93">
        <f>J10</f>
        <v>1.0995370370370371E-2</v>
      </c>
      <c r="L10" s="94">
        <f>K10</f>
        <v>1.0995370370370371E-2</v>
      </c>
      <c r="M10" s="95" t="s">
        <v>148</v>
      </c>
      <c r="N10" s="96"/>
      <c r="O10" s="163"/>
      <c r="P10" s="98"/>
    </row>
    <row r="11" spans="1:16" s="3" customFormat="1" ht="30" customHeight="1" thickBot="1" x14ac:dyDescent="0.3">
      <c r="A11" s="86">
        <v>2</v>
      </c>
      <c r="B11" s="87" t="s">
        <v>104</v>
      </c>
      <c r="C11" s="88">
        <v>4</v>
      </c>
      <c r="D11" s="88">
        <v>80</v>
      </c>
      <c r="E11" s="89">
        <f>D11-D10</f>
        <v>59</v>
      </c>
      <c r="F11" s="186">
        <f>MIN(D19:D83)</f>
        <v>39.78</v>
      </c>
      <c r="G11" s="161">
        <f>AVERAGE(D19:D83)</f>
        <v>40.131379310344833</v>
      </c>
      <c r="H11" s="91">
        <v>4</v>
      </c>
      <c r="I11" s="92">
        <f>G11-F11</f>
        <v>0.35137931034483216</v>
      </c>
      <c r="J11" s="93">
        <v>3.9502314814814816E-2</v>
      </c>
      <c r="K11" s="93">
        <f>J11-J10</f>
        <v>2.8506944444444446E-2</v>
      </c>
      <c r="L11" s="94">
        <f>K11</f>
        <v>2.8506944444444446E-2</v>
      </c>
      <c r="M11" s="95" t="s">
        <v>149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105</v>
      </c>
      <c r="C12" s="99">
        <v>10</v>
      </c>
      <c r="D12" s="88">
        <v>135</v>
      </c>
      <c r="E12" s="89">
        <f>D12-D11</f>
        <v>55</v>
      </c>
      <c r="F12" s="180">
        <f>MIN(E19:E83)</f>
        <v>40.33</v>
      </c>
      <c r="G12" s="162">
        <f>AVERAGE(E19:E83)</f>
        <v>40.643629629629629</v>
      </c>
      <c r="H12" s="91">
        <v>5</v>
      </c>
      <c r="I12" s="92">
        <f>G12-F12</f>
        <v>0.31362962962963081</v>
      </c>
      <c r="J12" s="93">
        <v>6.6481481481481489E-2</v>
      </c>
      <c r="K12" s="93">
        <f>J12-J11</f>
        <v>2.6979166666666672E-2</v>
      </c>
      <c r="L12" s="93">
        <f>K12+K10</f>
        <v>3.7974537037037043E-2</v>
      </c>
      <c r="M12" s="95" t="s">
        <v>150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104</v>
      </c>
      <c r="C13" s="102">
        <v>69</v>
      </c>
      <c r="D13" s="102">
        <v>172</v>
      </c>
      <c r="E13" s="89">
        <f>D13-D12</f>
        <v>37</v>
      </c>
      <c r="F13" s="179">
        <f>MIN(F19:F83)</f>
        <v>39.83</v>
      </c>
      <c r="G13" s="127">
        <f>AVERAGE(F19:F83)</f>
        <v>40.511081081081073</v>
      </c>
      <c r="H13" s="128">
        <v>2</v>
      </c>
      <c r="I13" s="103">
        <f>G13-F13</f>
        <v>0.68108108108107501</v>
      </c>
      <c r="J13" s="93">
        <v>8.3611111111111122E-2</v>
      </c>
      <c r="K13" s="105">
        <f>J13-J12</f>
        <v>1.7129629629629634E-2</v>
      </c>
      <c r="L13" s="104">
        <f>K13+K11</f>
        <v>4.5636574074074079E-2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40.384999999999998</v>
      </c>
      <c r="G14" s="130">
        <f>AVERAGE(G10,G12)</f>
        <v>40.775064814814812</v>
      </c>
      <c r="H14" s="130" t="s">
        <v>151</v>
      </c>
      <c r="I14" s="109">
        <f>AVERAGE(I10,I12)</f>
        <v>0.39006481481481359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39.805</v>
      </c>
      <c r="G15" s="115">
        <f>AVERAGE(G11,G13)</f>
        <v>40.321230195712957</v>
      </c>
      <c r="H15" s="115" t="s">
        <v>104</v>
      </c>
      <c r="I15" s="116">
        <f>AVERAGE(I11,I13)</f>
        <v>0.51623019571295359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40.094999999999999</v>
      </c>
      <c r="G16" s="119">
        <f>AVERAGE(G10:G13)</f>
        <v>40.548147505263884</v>
      </c>
      <c r="H16" s="120"/>
      <c r="I16" s="121">
        <f>AVERAGE(I10:I13)</f>
        <v>0.45314750526388359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Полупан Владимир</v>
      </c>
      <c r="D18" s="131" t="str">
        <f>B11</f>
        <v>Наум</v>
      </c>
      <c r="E18" s="131" t="str">
        <f>B12</f>
        <v>Полупан Владимир</v>
      </c>
      <c r="F18" s="131" t="str">
        <f>B13</f>
        <v>Наум</v>
      </c>
    </row>
    <row r="19" spans="2:14" x14ac:dyDescent="0.25">
      <c r="B19" s="1">
        <v>1</v>
      </c>
      <c r="C19" s="132">
        <v>43.26</v>
      </c>
      <c r="D19" s="133">
        <v>41.18</v>
      </c>
      <c r="E19" s="133">
        <v>41.84</v>
      </c>
      <c r="F19" s="134">
        <v>41.73</v>
      </c>
      <c r="M19" s="2"/>
      <c r="N19" s="2"/>
    </row>
    <row r="20" spans="2:14" x14ac:dyDescent="0.25">
      <c r="B20" s="1">
        <v>2</v>
      </c>
      <c r="C20" s="135">
        <v>40.54</v>
      </c>
      <c r="D20" s="136">
        <v>40.200000000000003</v>
      </c>
      <c r="E20" s="136">
        <v>40.71</v>
      </c>
      <c r="F20" s="137">
        <v>40.340000000000003</v>
      </c>
      <c r="M20" s="3"/>
      <c r="N20" s="3"/>
    </row>
    <row r="21" spans="2:14" x14ac:dyDescent="0.25">
      <c r="B21" s="1">
        <v>3</v>
      </c>
      <c r="C21" s="135">
        <v>40.729999999999997</v>
      </c>
      <c r="D21" s="136">
        <v>40.15</v>
      </c>
      <c r="E21" s="136">
        <v>40.520000000000003</v>
      </c>
      <c r="F21" s="137">
        <v>40.31</v>
      </c>
      <c r="M21" s="3"/>
      <c r="N21" s="3"/>
    </row>
    <row r="22" spans="2:14" x14ac:dyDescent="0.25">
      <c r="B22" s="1">
        <v>4</v>
      </c>
      <c r="C22" s="135">
        <v>40.44</v>
      </c>
      <c r="D22" s="136">
        <v>40.020000000000003</v>
      </c>
      <c r="E22" s="136">
        <v>40.729999999999997</v>
      </c>
      <c r="F22" s="137">
        <v>40.11</v>
      </c>
      <c r="M22" s="3"/>
      <c r="N22" s="3"/>
    </row>
    <row r="23" spans="2:14" x14ac:dyDescent="0.25">
      <c r="B23" s="1">
        <v>5</v>
      </c>
      <c r="C23" s="135">
        <v>40.700000000000003</v>
      </c>
      <c r="D23" s="136">
        <v>39.979999999999997</v>
      </c>
      <c r="E23" s="136">
        <v>40.76</v>
      </c>
      <c r="F23" s="137">
        <v>40.42</v>
      </c>
    </row>
    <row r="24" spans="2:14" x14ac:dyDescent="0.25">
      <c r="B24" s="1">
        <v>6</v>
      </c>
      <c r="C24" s="135">
        <v>40.5</v>
      </c>
      <c r="D24" s="136">
        <v>40.229999999999997</v>
      </c>
      <c r="E24" s="136">
        <v>41.09</v>
      </c>
      <c r="F24" s="137">
        <v>40.090000000000003</v>
      </c>
    </row>
    <row r="25" spans="2:14" x14ac:dyDescent="0.25">
      <c r="B25" s="1">
        <v>7</v>
      </c>
      <c r="C25" s="135">
        <v>40.450000000000003</v>
      </c>
      <c r="D25" s="136">
        <v>40.200000000000003</v>
      </c>
      <c r="E25" s="136">
        <v>40.6</v>
      </c>
      <c r="F25" s="137">
        <v>40.119999999999997</v>
      </c>
    </row>
    <row r="26" spans="2:14" x14ac:dyDescent="0.25">
      <c r="B26" s="1">
        <v>8</v>
      </c>
      <c r="C26" s="135">
        <v>40.450000000000003</v>
      </c>
      <c r="D26" s="136">
        <v>39.82</v>
      </c>
      <c r="E26" s="136">
        <v>40.69</v>
      </c>
      <c r="F26" s="137">
        <v>40.090000000000003</v>
      </c>
    </row>
    <row r="27" spans="2:14" x14ac:dyDescent="0.25">
      <c r="B27" s="1">
        <v>9</v>
      </c>
      <c r="C27" s="135">
        <v>40.590000000000003</v>
      </c>
      <c r="D27" s="136">
        <v>39.97</v>
      </c>
      <c r="E27" s="136">
        <v>40.71</v>
      </c>
      <c r="F27" s="137">
        <v>40.020000000000003</v>
      </c>
    </row>
    <row r="28" spans="2:14" x14ac:dyDescent="0.25">
      <c r="B28" s="1">
        <v>10</v>
      </c>
      <c r="C28" s="135">
        <v>42.58</v>
      </c>
      <c r="D28" s="136">
        <v>39.909999999999997</v>
      </c>
      <c r="E28" s="136">
        <v>40.65</v>
      </c>
      <c r="F28" s="137">
        <v>40.11</v>
      </c>
    </row>
    <row r="29" spans="2:14" x14ac:dyDescent="0.25">
      <c r="B29" s="1">
        <v>11</v>
      </c>
      <c r="C29" s="135">
        <v>41.02</v>
      </c>
      <c r="D29" s="136">
        <v>39.83</v>
      </c>
      <c r="E29" s="136">
        <v>40.69</v>
      </c>
      <c r="F29" s="137">
        <v>40.03</v>
      </c>
    </row>
    <row r="30" spans="2:14" x14ac:dyDescent="0.25">
      <c r="B30" s="1">
        <v>12</v>
      </c>
      <c r="C30" s="135">
        <v>40.770000000000003</v>
      </c>
      <c r="D30" s="136">
        <v>40.04</v>
      </c>
      <c r="E30" s="136">
        <v>40.67</v>
      </c>
      <c r="F30" s="137">
        <v>39.93</v>
      </c>
    </row>
    <row r="31" spans="2:14" x14ac:dyDescent="0.25">
      <c r="B31" s="1">
        <v>13</v>
      </c>
      <c r="C31" s="135">
        <v>40.729999999999997</v>
      </c>
      <c r="D31" s="136">
        <v>40.880000000000003</v>
      </c>
      <c r="E31" s="136">
        <v>40.51</v>
      </c>
      <c r="F31" s="137">
        <v>40.06</v>
      </c>
    </row>
    <row r="32" spans="2:14" x14ac:dyDescent="0.25">
      <c r="B32" s="1">
        <v>14</v>
      </c>
      <c r="C32" s="135">
        <v>40.83</v>
      </c>
      <c r="D32" s="136">
        <v>40.33</v>
      </c>
      <c r="E32" s="136">
        <v>40.616</v>
      </c>
      <c r="F32" s="137">
        <v>40.43</v>
      </c>
    </row>
    <row r="33" spans="2:6" x14ac:dyDescent="0.25">
      <c r="B33" s="1">
        <v>15</v>
      </c>
      <c r="C33" s="135">
        <v>40.67</v>
      </c>
      <c r="D33" s="136">
        <v>39.94</v>
      </c>
      <c r="E33" s="136">
        <v>40.630000000000003</v>
      </c>
      <c r="F33" s="137">
        <v>40.659999999999997</v>
      </c>
    </row>
    <row r="34" spans="2:6" x14ac:dyDescent="0.25">
      <c r="B34" s="1">
        <v>16</v>
      </c>
      <c r="C34" s="135">
        <v>40.99</v>
      </c>
      <c r="D34" s="136">
        <v>39.9</v>
      </c>
      <c r="E34" s="136">
        <v>40.6</v>
      </c>
      <c r="F34" s="137">
        <v>40.68</v>
      </c>
    </row>
    <row r="35" spans="2:6" x14ac:dyDescent="0.25">
      <c r="B35" s="1">
        <v>17</v>
      </c>
      <c r="C35" s="135">
        <v>40.96</v>
      </c>
      <c r="D35" s="136">
        <v>40.21</v>
      </c>
      <c r="E35" s="136">
        <v>40.659999999999997</v>
      </c>
      <c r="F35" s="137">
        <v>40.450000000000003</v>
      </c>
    </row>
    <row r="36" spans="2:6" x14ac:dyDescent="0.25">
      <c r="B36" s="1">
        <v>18</v>
      </c>
      <c r="C36" s="135">
        <v>40.67</v>
      </c>
      <c r="D36" s="136">
        <v>39.85</v>
      </c>
      <c r="E36" s="136">
        <v>40.4</v>
      </c>
      <c r="F36" s="137">
        <v>42.24</v>
      </c>
    </row>
    <row r="37" spans="2:6" x14ac:dyDescent="0.25">
      <c r="B37" s="1">
        <v>19</v>
      </c>
      <c r="C37" s="135">
        <v>40.69</v>
      </c>
      <c r="D37" s="136">
        <v>40.44</v>
      </c>
      <c r="E37" s="136">
        <v>40.61</v>
      </c>
      <c r="F37" s="137">
        <v>41.06</v>
      </c>
    </row>
    <row r="38" spans="2:6" x14ac:dyDescent="0.25">
      <c r="B38" s="1">
        <v>20</v>
      </c>
      <c r="C38" s="135">
        <v>40.56</v>
      </c>
      <c r="D38" s="136">
        <v>39.96</v>
      </c>
      <c r="E38" s="136">
        <v>40.61</v>
      </c>
      <c r="F38" s="137">
        <v>40.299999999999997</v>
      </c>
    </row>
    <row r="39" spans="2:6" x14ac:dyDescent="0.25">
      <c r="B39" s="1">
        <v>21</v>
      </c>
      <c r="C39" s="135"/>
      <c r="D39" s="136">
        <v>39.89</v>
      </c>
      <c r="E39" s="136">
        <v>41.5</v>
      </c>
      <c r="F39" s="137">
        <v>40.840000000000003</v>
      </c>
    </row>
    <row r="40" spans="2:6" x14ac:dyDescent="0.25">
      <c r="B40" s="1">
        <v>22</v>
      </c>
      <c r="C40" s="135"/>
      <c r="D40" s="136">
        <v>39.9</v>
      </c>
      <c r="E40" s="136">
        <v>40.56</v>
      </c>
      <c r="F40" s="137">
        <v>40.54</v>
      </c>
    </row>
    <row r="41" spans="2:6" x14ac:dyDescent="0.25">
      <c r="B41" s="1">
        <v>23</v>
      </c>
      <c r="C41" s="135"/>
      <c r="D41" s="136">
        <v>39.93</v>
      </c>
      <c r="E41" s="136">
        <v>40.47</v>
      </c>
      <c r="F41" s="137">
        <v>43.07</v>
      </c>
    </row>
    <row r="42" spans="2:6" x14ac:dyDescent="0.25">
      <c r="B42" s="1">
        <v>24</v>
      </c>
      <c r="C42" s="135"/>
      <c r="D42" s="136">
        <v>40.130000000000003</v>
      </c>
      <c r="E42" s="136">
        <v>40.56</v>
      </c>
      <c r="F42" s="137">
        <v>42.8</v>
      </c>
    </row>
    <row r="43" spans="2:6" x14ac:dyDescent="0.25">
      <c r="B43" s="1">
        <v>25</v>
      </c>
      <c r="C43" s="135"/>
      <c r="D43" s="136">
        <v>40.06</v>
      </c>
      <c r="E43" s="136">
        <v>40.46</v>
      </c>
      <c r="F43" s="137">
        <v>40.1</v>
      </c>
    </row>
    <row r="44" spans="2:6" x14ac:dyDescent="0.25">
      <c r="B44" s="1">
        <v>26</v>
      </c>
      <c r="C44" s="135"/>
      <c r="D44" s="136">
        <v>39.92</v>
      </c>
      <c r="E44" s="136">
        <v>41.03</v>
      </c>
      <c r="F44" s="137">
        <v>40.44</v>
      </c>
    </row>
    <row r="45" spans="2:6" x14ac:dyDescent="0.25">
      <c r="B45" s="1">
        <v>27</v>
      </c>
      <c r="C45" s="135"/>
      <c r="D45" s="136">
        <v>40.24</v>
      </c>
      <c r="E45" s="136">
        <v>41.29</v>
      </c>
      <c r="F45" s="137">
        <v>39.96</v>
      </c>
    </row>
    <row r="46" spans="2:6" x14ac:dyDescent="0.25">
      <c r="B46" s="1">
        <v>28</v>
      </c>
      <c r="C46" s="135"/>
      <c r="D46" s="136">
        <v>40.44</v>
      </c>
      <c r="E46" s="136">
        <v>40.479999999999997</v>
      </c>
      <c r="F46" s="137">
        <v>39.96</v>
      </c>
    </row>
    <row r="47" spans="2:6" x14ac:dyDescent="0.25">
      <c r="B47" s="1">
        <v>29</v>
      </c>
      <c r="C47" s="135"/>
      <c r="D47" s="136">
        <v>39.97</v>
      </c>
      <c r="E47" s="136">
        <v>40.450000000000003</v>
      </c>
      <c r="F47" s="137">
        <v>39.979999999999997</v>
      </c>
    </row>
    <row r="48" spans="2:6" x14ac:dyDescent="0.25">
      <c r="B48" s="1">
        <v>30</v>
      </c>
      <c r="C48" s="135"/>
      <c r="D48" s="136">
        <v>39.94</v>
      </c>
      <c r="E48" s="136">
        <v>40.58</v>
      </c>
      <c r="F48" s="137">
        <v>40.049999999999997</v>
      </c>
    </row>
    <row r="49" spans="2:6" x14ac:dyDescent="0.25">
      <c r="B49" s="1">
        <v>31</v>
      </c>
      <c r="C49" s="135"/>
      <c r="D49" s="136">
        <v>39.979999999999997</v>
      </c>
      <c r="E49" s="136">
        <v>40.369999999999997</v>
      </c>
      <c r="F49" s="137">
        <v>40.06</v>
      </c>
    </row>
    <row r="50" spans="2:6" x14ac:dyDescent="0.25">
      <c r="B50" s="1">
        <v>32</v>
      </c>
      <c r="C50" s="135"/>
      <c r="D50" s="136">
        <v>39.78</v>
      </c>
      <c r="E50" s="136">
        <v>40.33</v>
      </c>
      <c r="F50" s="137">
        <v>39.869999999999997</v>
      </c>
    </row>
    <row r="51" spans="2:6" x14ac:dyDescent="0.25">
      <c r="B51" s="1">
        <v>33</v>
      </c>
      <c r="C51" s="135"/>
      <c r="D51" s="136">
        <v>40.43</v>
      </c>
      <c r="E51" s="136">
        <v>40.46</v>
      </c>
      <c r="F51" s="137">
        <v>39.83</v>
      </c>
    </row>
    <row r="52" spans="2:6" x14ac:dyDescent="0.25">
      <c r="B52" s="1">
        <v>34</v>
      </c>
      <c r="C52" s="135"/>
      <c r="D52" s="136">
        <v>40.07</v>
      </c>
      <c r="E52" s="136">
        <v>40.54</v>
      </c>
      <c r="F52" s="137">
        <v>40.21</v>
      </c>
    </row>
    <row r="53" spans="2:6" x14ac:dyDescent="0.25">
      <c r="B53" s="1">
        <v>35</v>
      </c>
      <c r="C53" s="135"/>
      <c r="D53" s="136">
        <v>39.97</v>
      </c>
      <c r="E53" s="136">
        <v>40.44</v>
      </c>
      <c r="F53" s="137">
        <v>41.14</v>
      </c>
    </row>
    <row r="54" spans="2:6" x14ac:dyDescent="0.25">
      <c r="B54" s="1">
        <v>36</v>
      </c>
      <c r="C54" s="135"/>
      <c r="D54" s="136">
        <v>40.15</v>
      </c>
      <c r="E54" s="136">
        <v>40.590000000000003</v>
      </c>
      <c r="F54" s="137">
        <v>41.01</v>
      </c>
    </row>
    <row r="55" spans="2:6" x14ac:dyDescent="0.25">
      <c r="B55" s="1">
        <v>37</v>
      </c>
      <c r="C55" s="135"/>
      <c r="D55" s="136">
        <v>39.950000000000003</v>
      </c>
      <c r="E55" s="136">
        <v>40.61</v>
      </c>
      <c r="F55" s="137">
        <v>39.869999999999997</v>
      </c>
    </row>
    <row r="56" spans="2:6" x14ac:dyDescent="0.25">
      <c r="B56" s="1">
        <v>38</v>
      </c>
      <c r="C56" s="135"/>
      <c r="D56" s="136">
        <v>39.92</v>
      </c>
      <c r="E56" s="136">
        <v>40.770000000000003</v>
      </c>
      <c r="F56" s="137"/>
    </row>
    <row r="57" spans="2:6" x14ac:dyDescent="0.25">
      <c r="B57" s="1">
        <v>39</v>
      </c>
      <c r="C57" s="135"/>
      <c r="D57" s="136">
        <v>39.82</v>
      </c>
      <c r="E57" s="136">
        <v>40.39</v>
      </c>
      <c r="F57" s="137"/>
    </row>
    <row r="58" spans="2:6" x14ac:dyDescent="0.25">
      <c r="B58" s="1">
        <v>40</v>
      </c>
      <c r="C58" s="135"/>
      <c r="D58" s="136">
        <v>40.020000000000003</v>
      </c>
      <c r="E58" s="136">
        <v>40.39</v>
      </c>
      <c r="F58" s="137"/>
    </row>
    <row r="59" spans="2:6" x14ac:dyDescent="0.25">
      <c r="B59" s="1">
        <v>41</v>
      </c>
      <c r="C59" s="135"/>
      <c r="D59" s="136">
        <v>39.96</v>
      </c>
      <c r="E59" s="136">
        <v>40.44</v>
      </c>
      <c r="F59" s="137"/>
    </row>
    <row r="60" spans="2:6" x14ac:dyDescent="0.25">
      <c r="B60" s="1">
        <v>42</v>
      </c>
      <c r="C60" s="135"/>
      <c r="D60" s="136">
        <v>40.340000000000003</v>
      </c>
      <c r="E60" s="136">
        <v>40.53</v>
      </c>
      <c r="F60" s="137"/>
    </row>
    <row r="61" spans="2:6" x14ac:dyDescent="0.25">
      <c r="B61" s="1">
        <v>43</v>
      </c>
      <c r="C61" s="135"/>
      <c r="D61" s="136">
        <v>40.36</v>
      </c>
      <c r="E61" s="136">
        <v>40.619999999999997</v>
      </c>
      <c r="F61" s="137"/>
    </row>
    <row r="62" spans="2:6" x14ac:dyDescent="0.25">
      <c r="B62" s="1">
        <v>44</v>
      </c>
      <c r="C62" s="135"/>
      <c r="D62" s="136">
        <v>40.25</v>
      </c>
      <c r="E62" s="136">
        <v>40.799999999999997</v>
      </c>
      <c r="F62" s="137"/>
    </row>
    <row r="63" spans="2:6" x14ac:dyDescent="0.25">
      <c r="B63" s="1">
        <v>45</v>
      </c>
      <c r="C63" s="135"/>
      <c r="D63" s="136">
        <v>40.64</v>
      </c>
      <c r="E63" s="136">
        <v>40.43</v>
      </c>
      <c r="F63" s="137"/>
    </row>
    <row r="64" spans="2:6" x14ac:dyDescent="0.25">
      <c r="B64" s="1">
        <v>46</v>
      </c>
      <c r="C64" s="135"/>
      <c r="D64" s="136">
        <v>40.340000000000003</v>
      </c>
      <c r="E64" s="136">
        <v>40.6</v>
      </c>
      <c r="F64" s="137"/>
    </row>
    <row r="65" spans="2:6" x14ac:dyDescent="0.25">
      <c r="B65" s="1">
        <v>47</v>
      </c>
      <c r="C65" s="135"/>
      <c r="D65" s="136">
        <v>40.32</v>
      </c>
      <c r="E65" s="136">
        <v>40.47</v>
      </c>
      <c r="F65" s="137"/>
    </row>
    <row r="66" spans="2:6" x14ac:dyDescent="0.25">
      <c r="B66" s="1">
        <v>48</v>
      </c>
      <c r="C66" s="135"/>
      <c r="D66" s="136">
        <v>40.21</v>
      </c>
      <c r="E66" s="136">
        <v>40.6</v>
      </c>
      <c r="F66" s="137"/>
    </row>
    <row r="67" spans="2:6" x14ac:dyDescent="0.25">
      <c r="B67" s="1">
        <v>49</v>
      </c>
      <c r="C67" s="135"/>
      <c r="D67" s="136">
        <v>40.1</v>
      </c>
      <c r="E67" s="136">
        <v>40.46</v>
      </c>
      <c r="F67" s="137"/>
    </row>
    <row r="68" spans="2:6" x14ac:dyDescent="0.25">
      <c r="B68" s="1">
        <v>50</v>
      </c>
      <c r="C68" s="135"/>
      <c r="D68" s="136">
        <v>40.200000000000003</v>
      </c>
      <c r="E68" s="136">
        <v>40.44</v>
      </c>
      <c r="F68" s="137"/>
    </row>
    <row r="69" spans="2:6" x14ac:dyDescent="0.25">
      <c r="B69" s="1">
        <v>51</v>
      </c>
      <c r="C69" s="135"/>
      <c r="D69" s="136">
        <v>40.18</v>
      </c>
      <c r="E69" s="136">
        <v>40.57</v>
      </c>
      <c r="F69" s="137"/>
    </row>
    <row r="70" spans="2:6" x14ac:dyDescent="0.25">
      <c r="B70" s="1">
        <v>52</v>
      </c>
      <c r="C70" s="135"/>
      <c r="D70" s="136">
        <v>40.08</v>
      </c>
      <c r="E70" s="136">
        <v>40.61</v>
      </c>
      <c r="F70" s="137"/>
    </row>
    <row r="71" spans="2:6" x14ac:dyDescent="0.25">
      <c r="B71" s="1">
        <v>53</v>
      </c>
      <c r="C71" s="135"/>
      <c r="D71" s="136">
        <v>40.39</v>
      </c>
      <c r="E71" s="136">
        <v>40.92</v>
      </c>
      <c r="F71" s="137"/>
    </row>
    <row r="72" spans="2:6" x14ac:dyDescent="0.25">
      <c r="B72" s="1">
        <v>54</v>
      </c>
      <c r="C72" s="135"/>
      <c r="D72" s="136">
        <v>40.090000000000003</v>
      </c>
      <c r="E72" s="136">
        <v>40.700000000000003</v>
      </c>
      <c r="F72" s="137"/>
    </row>
    <row r="73" spans="2:6" x14ac:dyDescent="0.25">
      <c r="B73" s="1">
        <v>55</v>
      </c>
      <c r="C73" s="135"/>
      <c r="D73" s="136">
        <v>40.04</v>
      </c>
      <c r="E73" s="136"/>
      <c r="F73" s="137"/>
    </row>
    <row r="74" spans="2:6" x14ac:dyDescent="0.25">
      <c r="B74" s="1">
        <v>56</v>
      </c>
      <c r="C74" s="135"/>
      <c r="D74" s="136">
        <v>40.26</v>
      </c>
      <c r="E74" s="136"/>
      <c r="F74" s="137"/>
    </row>
    <row r="75" spans="2:6" x14ac:dyDescent="0.25">
      <c r="B75" s="1">
        <v>57</v>
      </c>
      <c r="C75" s="135"/>
      <c r="D75" s="136">
        <v>40.17</v>
      </c>
      <c r="E75" s="136"/>
      <c r="F75" s="137"/>
    </row>
    <row r="76" spans="2:6" x14ac:dyDescent="0.25">
      <c r="B76" s="1">
        <v>58</v>
      </c>
      <c r="C76" s="135"/>
      <c r="D76" s="136">
        <v>40.14</v>
      </c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8" zoomScale="75" zoomScaleNormal="75" workbookViewId="0">
      <selection activeCell="F19" sqref="F19:F5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8" t="s">
        <v>64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1:16" ht="7.5" customHeight="1" x14ac:dyDescent="0.25"/>
    <row r="6" spans="1:16" ht="17.25" x14ac:dyDescent="0.3">
      <c r="A6" s="189" t="s">
        <v>75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39" t="s">
        <v>44</v>
      </c>
      <c r="B8" s="240" t="s">
        <v>13</v>
      </c>
      <c r="C8" s="241" t="s">
        <v>18</v>
      </c>
      <c r="D8" s="240" t="s">
        <v>45</v>
      </c>
      <c r="E8" s="243" t="s">
        <v>46</v>
      </c>
      <c r="F8" s="245" t="s">
        <v>47</v>
      </c>
      <c r="G8" s="246"/>
      <c r="H8" s="246"/>
      <c r="I8" s="247"/>
      <c r="J8" s="248" t="s">
        <v>48</v>
      </c>
      <c r="K8" s="239" t="s">
        <v>49</v>
      </c>
      <c r="L8" s="239"/>
      <c r="M8" s="82"/>
      <c r="N8" s="82"/>
    </row>
    <row r="9" spans="1:16" s="2" customFormat="1" ht="27.75" customHeight="1" thickBot="1" x14ac:dyDescent="0.3">
      <c r="A9" s="239"/>
      <c r="B9" s="240"/>
      <c r="C9" s="242"/>
      <c r="D9" s="240"/>
      <c r="E9" s="244"/>
      <c r="F9" s="83" t="s">
        <v>50</v>
      </c>
      <c r="G9" s="83" t="s">
        <v>51</v>
      </c>
      <c r="H9" s="83" t="s">
        <v>52</v>
      </c>
      <c r="I9" s="84" t="s">
        <v>53</v>
      </c>
      <c r="J9" s="249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77</v>
      </c>
      <c r="C10" s="88">
        <v>8</v>
      </c>
      <c r="D10" s="88">
        <v>42</v>
      </c>
      <c r="E10" s="89">
        <f>D10</f>
        <v>42</v>
      </c>
      <c r="F10" s="181">
        <f>MIN(C19:C83)</f>
        <v>39.99</v>
      </c>
      <c r="G10" s="162">
        <f>AVERAGE(C19:C83)</f>
        <v>40.42146341463414</v>
      </c>
      <c r="H10" s="91">
        <v>3</v>
      </c>
      <c r="I10" s="92">
        <f>G10-F10</f>
        <v>0.43146341463413762</v>
      </c>
      <c r="J10" s="93">
        <v>2.0694444444444446E-2</v>
      </c>
      <c r="K10" s="93">
        <f>J10</f>
        <v>2.0694444444444446E-2</v>
      </c>
      <c r="L10" s="94">
        <f>K10</f>
        <v>2.0694444444444446E-2</v>
      </c>
      <c r="M10" s="95" t="s">
        <v>152</v>
      </c>
      <c r="N10" s="96"/>
      <c r="O10" s="163"/>
      <c r="P10" s="98"/>
    </row>
    <row r="11" spans="1:16" s="3" customFormat="1" ht="30" customHeight="1" thickBot="1" x14ac:dyDescent="0.3">
      <c r="A11" s="86">
        <v>2</v>
      </c>
      <c r="B11" s="87" t="s">
        <v>76</v>
      </c>
      <c r="C11" s="88">
        <v>69</v>
      </c>
      <c r="D11" s="88">
        <v>78</v>
      </c>
      <c r="E11" s="89">
        <f>D11-D10</f>
        <v>36</v>
      </c>
      <c r="F11" s="182">
        <f>MIN(D19:D83)</f>
        <v>40.11</v>
      </c>
      <c r="G11" s="161">
        <f>AVERAGE(D19:D83)</f>
        <v>40.411428571428573</v>
      </c>
      <c r="H11" s="91">
        <v>6</v>
      </c>
      <c r="I11" s="92">
        <f>G11-F11</f>
        <v>0.30142857142857338</v>
      </c>
      <c r="J11" s="93">
        <v>3.8622685185185184E-2</v>
      </c>
      <c r="K11" s="93">
        <f>J11-J10</f>
        <v>1.7928240740740738E-2</v>
      </c>
      <c r="L11" s="94">
        <f>K11</f>
        <v>1.7928240740740738E-2</v>
      </c>
      <c r="M11" s="95" t="s">
        <v>153</v>
      </c>
      <c r="N11" s="96"/>
      <c r="O11" s="97"/>
      <c r="P11" s="98"/>
    </row>
    <row r="12" spans="1:16" s="3" customFormat="1" ht="30" customHeight="1" x14ac:dyDescent="0.25">
      <c r="A12" s="86">
        <v>3</v>
      </c>
      <c r="B12" s="87" t="s">
        <v>77</v>
      </c>
      <c r="C12" s="99">
        <v>6</v>
      </c>
      <c r="D12" s="88">
        <v>135</v>
      </c>
      <c r="E12" s="89">
        <f>D12-D11</f>
        <v>57</v>
      </c>
      <c r="F12" s="164">
        <f>MIN(E19:E83)</f>
        <v>40.21</v>
      </c>
      <c r="G12" s="90">
        <f>AVERAGE(E19:E83)</f>
        <v>40.520892857142869</v>
      </c>
      <c r="H12" s="91">
        <v>5</v>
      </c>
      <c r="I12" s="92">
        <f>G12-F12</f>
        <v>0.31089285714286774</v>
      </c>
      <c r="J12" s="93">
        <v>6.6446759259259261E-2</v>
      </c>
      <c r="K12" s="93">
        <f>J12-J11</f>
        <v>2.7824074074074077E-2</v>
      </c>
      <c r="L12" s="93">
        <f>K12+K10</f>
        <v>4.8518518518518523E-2</v>
      </c>
      <c r="M12" s="95" t="s">
        <v>154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76</v>
      </c>
      <c r="C13" s="102">
        <v>4</v>
      </c>
      <c r="D13" s="102">
        <v>172</v>
      </c>
      <c r="E13" s="89">
        <f>D13-D12</f>
        <v>37</v>
      </c>
      <c r="F13" s="126">
        <f>MIN(F19:F83)</f>
        <v>40.159999999999997</v>
      </c>
      <c r="G13" s="127">
        <f>AVERAGE(F19:F83)</f>
        <v>40.809459459459447</v>
      </c>
      <c r="H13" s="128">
        <v>1</v>
      </c>
      <c r="I13" s="103">
        <f>G13-F13</f>
        <v>0.64945945945945027</v>
      </c>
      <c r="J13" s="93">
        <v>8.3611111111111122E-2</v>
      </c>
      <c r="K13" s="105">
        <f>J13-J12</f>
        <v>1.7164351851851861E-2</v>
      </c>
      <c r="L13" s="104">
        <f>K13+K11</f>
        <v>3.5092592592592599E-2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40.1</v>
      </c>
      <c r="G14" s="130">
        <f>AVERAGE(G10,G12)</f>
        <v>40.471178135888508</v>
      </c>
      <c r="H14" s="130" t="s">
        <v>155</v>
      </c>
      <c r="I14" s="109">
        <f>AVERAGE(I10,I12)</f>
        <v>0.37117813588850268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40.134999999999998</v>
      </c>
      <c r="G15" s="115">
        <f>AVERAGE(G11,G13)</f>
        <v>40.61044401544401</v>
      </c>
      <c r="H15" s="115" t="s">
        <v>156</v>
      </c>
      <c r="I15" s="116">
        <f>AVERAGE(I11,I13)</f>
        <v>0.47544401544401182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40.1175</v>
      </c>
      <c r="G16" s="119">
        <f>AVERAGE(G10:G13)</f>
        <v>40.540811075666255</v>
      </c>
      <c r="H16" s="120"/>
      <c r="I16" s="121">
        <f>AVERAGE(I10:I13)</f>
        <v>0.42331107566625725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Стецык Сергей</v>
      </c>
      <c r="D18" s="131" t="str">
        <f>B11</f>
        <v>Ткаченко Антон</v>
      </c>
      <c r="E18" s="131" t="str">
        <f>B12</f>
        <v>Стецык Сергей</v>
      </c>
      <c r="F18" s="131" t="str">
        <f>B13</f>
        <v>Ткаченко Антон</v>
      </c>
    </row>
    <row r="19" spans="2:14" x14ac:dyDescent="0.25">
      <c r="B19" s="1">
        <v>1</v>
      </c>
      <c r="C19" s="132">
        <v>41.65</v>
      </c>
      <c r="D19" s="133">
        <v>41.63</v>
      </c>
      <c r="E19" s="133">
        <v>41.99</v>
      </c>
      <c r="F19" s="134">
        <v>41.5</v>
      </c>
      <c r="M19" s="2"/>
      <c r="N19" s="2"/>
    </row>
    <row r="20" spans="2:14" x14ac:dyDescent="0.25">
      <c r="B20" s="1">
        <v>2</v>
      </c>
      <c r="C20" s="135">
        <v>40.130000000000003</v>
      </c>
      <c r="D20" s="136">
        <v>40.53</v>
      </c>
      <c r="E20" s="136">
        <v>40.409999999999997</v>
      </c>
      <c r="F20" s="137">
        <v>40.51</v>
      </c>
      <c r="M20" s="3"/>
      <c r="N20" s="3"/>
    </row>
    <row r="21" spans="2:14" x14ac:dyDescent="0.25">
      <c r="B21" s="1">
        <v>3</v>
      </c>
      <c r="C21" s="135">
        <v>40.19</v>
      </c>
      <c r="D21" s="136">
        <v>40.549999999999997</v>
      </c>
      <c r="E21" s="136">
        <v>40.24</v>
      </c>
      <c r="F21" s="137">
        <v>40.46</v>
      </c>
      <c r="M21" s="3"/>
      <c r="N21" s="3"/>
    </row>
    <row r="22" spans="2:14" x14ac:dyDescent="0.25">
      <c r="B22" s="1">
        <v>4</v>
      </c>
      <c r="C22" s="135">
        <v>42.4</v>
      </c>
      <c r="D22" s="136">
        <v>40.5</v>
      </c>
      <c r="E22" s="136">
        <v>40.65</v>
      </c>
      <c r="F22" s="137">
        <v>40.31</v>
      </c>
      <c r="M22" s="3"/>
      <c r="N22" s="3"/>
    </row>
    <row r="23" spans="2:14" x14ac:dyDescent="0.25">
      <c r="B23" s="1">
        <v>5</v>
      </c>
      <c r="C23" s="135">
        <v>40.14</v>
      </c>
      <c r="D23" s="136">
        <v>40.380000000000003</v>
      </c>
      <c r="E23" s="136">
        <v>40.380000000000003</v>
      </c>
      <c r="F23" s="137">
        <v>40.630000000000003</v>
      </c>
    </row>
    <row r="24" spans="2:14" x14ac:dyDescent="0.25">
      <c r="B24" s="1">
        <v>6</v>
      </c>
      <c r="C24" s="135">
        <v>40.299999999999997</v>
      </c>
      <c r="D24" s="136">
        <v>40.42</v>
      </c>
      <c r="E24" s="136">
        <v>40.32</v>
      </c>
      <c r="F24" s="137">
        <v>40.299999999999997</v>
      </c>
    </row>
    <row r="25" spans="2:14" x14ac:dyDescent="0.25">
      <c r="B25" s="1">
        <v>7</v>
      </c>
      <c r="C25" s="135">
        <v>40.15</v>
      </c>
      <c r="D25" s="136">
        <v>40.380000000000003</v>
      </c>
      <c r="E25" s="136">
        <v>40.46</v>
      </c>
      <c r="F25" s="137">
        <v>40.43</v>
      </c>
    </row>
    <row r="26" spans="2:14" x14ac:dyDescent="0.25">
      <c r="B26" s="1">
        <v>8</v>
      </c>
      <c r="C26" s="135">
        <v>41.64</v>
      </c>
      <c r="D26" s="136">
        <v>40.14</v>
      </c>
      <c r="E26" s="136">
        <v>40.340000000000003</v>
      </c>
      <c r="F26" s="137">
        <v>40.39</v>
      </c>
    </row>
    <row r="27" spans="2:14" x14ac:dyDescent="0.25">
      <c r="B27" s="1">
        <v>9</v>
      </c>
      <c r="C27" s="135">
        <v>39.99</v>
      </c>
      <c r="D27" s="136">
        <v>40.26</v>
      </c>
      <c r="E27" s="136">
        <v>40.549999999999997</v>
      </c>
      <c r="F27" s="137">
        <v>40.43</v>
      </c>
    </row>
    <row r="28" spans="2:14" x14ac:dyDescent="0.25">
      <c r="B28" s="1">
        <v>10</v>
      </c>
      <c r="C28" s="135">
        <v>40.14</v>
      </c>
      <c r="D28" s="136">
        <v>40.14</v>
      </c>
      <c r="E28" s="136">
        <v>40.46</v>
      </c>
      <c r="F28" s="137">
        <v>40.19</v>
      </c>
    </row>
    <row r="29" spans="2:14" x14ac:dyDescent="0.25">
      <c r="B29" s="1">
        <v>11</v>
      </c>
      <c r="C29" s="135">
        <v>40.42</v>
      </c>
      <c r="D29" s="136">
        <v>40.25</v>
      </c>
      <c r="E29" s="136">
        <v>40.21</v>
      </c>
      <c r="F29" s="137">
        <v>40.51</v>
      </c>
    </row>
    <row r="30" spans="2:14" x14ac:dyDescent="0.25">
      <c r="B30" s="1">
        <v>12</v>
      </c>
      <c r="C30" s="135">
        <v>40.14</v>
      </c>
      <c r="D30" s="136">
        <v>41.48</v>
      </c>
      <c r="E30" s="136">
        <v>40.32</v>
      </c>
      <c r="F30" s="137">
        <v>40.270000000000003</v>
      </c>
    </row>
    <row r="31" spans="2:14" x14ac:dyDescent="0.25">
      <c r="B31" s="1">
        <v>13</v>
      </c>
      <c r="C31" s="135">
        <v>40.64</v>
      </c>
      <c r="D31" s="136">
        <v>40.369999999999997</v>
      </c>
      <c r="E31" s="136">
        <v>40.299999999999997</v>
      </c>
      <c r="F31" s="137">
        <v>40.299999999999997</v>
      </c>
    </row>
    <row r="32" spans="2:14" x14ac:dyDescent="0.25">
      <c r="B32" s="1">
        <v>14</v>
      </c>
      <c r="C32" s="135">
        <v>40.5</v>
      </c>
      <c r="D32" s="136">
        <v>40.380000000000003</v>
      </c>
      <c r="E32" s="136">
        <v>40.39</v>
      </c>
      <c r="F32" s="137">
        <v>40.58</v>
      </c>
    </row>
    <row r="33" spans="2:6" x14ac:dyDescent="0.25">
      <c r="B33" s="1">
        <v>15</v>
      </c>
      <c r="C33" s="135">
        <v>40.33</v>
      </c>
      <c r="D33" s="136">
        <v>40.42</v>
      </c>
      <c r="E33" s="136">
        <v>40.479999999999997</v>
      </c>
      <c r="F33" s="137">
        <v>40.659999999999997</v>
      </c>
    </row>
    <row r="34" spans="2:6" x14ac:dyDescent="0.25">
      <c r="B34" s="1">
        <v>16</v>
      </c>
      <c r="C34" s="135">
        <v>40.25</v>
      </c>
      <c r="D34" s="136">
        <v>40.29</v>
      </c>
      <c r="E34" s="136">
        <v>40.51</v>
      </c>
      <c r="F34" s="137">
        <v>41.3</v>
      </c>
    </row>
    <row r="35" spans="2:6" x14ac:dyDescent="0.25">
      <c r="B35" s="1">
        <v>17</v>
      </c>
      <c r="C35" s="135">
        <v>40.22</v>
      </c>
      <c r="D35" s="136">
        <v>40.11</v>
      </c>
      <c r="E35" s="136">
        <v>40.590000000000003</v>
      </c>
      <c r="F35" s="137">
        <v>40.64</v>
      </c>
    </row>
    <row r="36" spans="2:6" x14ac:dyDescent="0.25">
      <c r="B36" s="1">
        <v>18</v>
      </c>
      <c r="C36" s="135">
        <v>40.15</v>
      </c>
      <c r="D36" s="136">
        <v>40.31</v>
      </c>
      <c r="E36" s="136">
        <v>40.340000000000003</v>
      </c>
      <c r="F36" s="137">
        <v>41.38</v>
      </c>
    </row>
    <row r="37" spans="2:6" x14ac:dyDescent="0.25">
      <c r="B37" s="1">
        <v>19</v>
      </c>
      <c r="C37" s="135">
        <v>40.07</v>
      </c>
      <c r="D37" s="136">
        <v>40.28</v>
      </c>
      <c r="E37" s="136">
        <v>40.24</v>
      </c>
      <c r="F37" s="137">
        <v>41.1</v>
      </c>
    </row>
    <row r="38" spans="2:6" x14ac:dyDescent="0.25">
      <c r="B38" s="1">
        <v>20</v>
      </c>
      <c r="C38" s="135">
        <v>40.380000000000003</v>
      </c>
      <c r="D38" s="136">
        <v>40.31</v>
      </c>
      <c r="E38" s="136">
        <v>40.6</v>
      </c>
      <c r="F38" s="137">
        <v>40.31</v>
      </c>
    </row>
    <row r="39" spans="2:6" x14ac:dyDescent="0.25">
      <c r="B39" s="1">
        <v>21</v>
      </c>
      <c r="C39" s="135">
        <v>40.22</v>
      </c>
      <c r="D39" s="136">
        <v>40.17</v>
      </c>
      <c r="E39" s="136">
        <v>40.340000000000003</v>
      </c>
      <c r="F39" s="137">
        <v>40.79</v>
      </c>
    </row>
    <row r="40" spans="2:6" x14ac:dyDescent="0.25">
      <c r="B40" s="1">
        <v>22</v>
      </c>
      <c r="C40" s="135">
        <v>40.369999999999997</v>
      </c>
      <c r="D40" s="136">
        <v>40.590000000000003</v>
      </c>
      <c r="E40" s="136">
        <v>40.64</v>
      </c>
      <c r="F40" s="137">
        <v>40.32</v>
      </c>
    </row>
    <row r="41" spans="2:6" x14ac:dyDescent="0.25">
      <c r="B41" s="1">
        <v>23</v>
      </c>
      <c r="C41" s="135">
        <v>40.229999999999997</v>
      </c>
      <c r="D41" s="136">
        <v>40.35</v>
      </c>
      <c r="E41" s="136">
        <v>40.28</v>
      </c>
      <c r="F41" s="137">
        <v>43.77</v>
      </c>
    </row>
    <row r="42" spans="2:6" x14ac:dyDescent="0.25">
      <c r="B42" s="1">
        <v>24</v>
      </c>
      <c r="C42" s="135">
        <v>40.229999999999997</v>
      </c>
      <c r="D42" s="136">
        <v>40.380000000000003</v>
      </c>
      <c r="E42" s="136">
        <v>40.299999999999997</v>
      </c>
      <c r="F42" s="137">
        <v>41.31</v>
      </c>
    </row>
    <row r="43" spans="2:6" x14ac:dyDescent="0.25">
      <c r="B43" s="1">
        <v>25</v>
      </c>
      <c r="C43" s="135">
        <v>40.29</v>
      </c>
      <c r="D43" s="136">
        <v>40.11</v>
      </c>
      <c r="E43" s="136">
        <v>40.39</v>
      </c>
      <c r="F43" s="137">
        <v>40.659999999999997</v>
      </c>
    </row>
    <row r="44" spans="2:6" x14ac:dyDescent="0.25">
      <c r="B44" s="1">
        <v>26</v>
      </c>
      <c r="C44" s="135">
        <v>40.369999999999997</v>
      </c>
      <c r="D44" s="136">
        <v>40.39</v>
      </c>
      <c r="E44" s="136">
        <v>40.369999999999997</v>
      </c>
      <c r="F44" s="137">
        <v>43.09</v>
      </c>
    </row>
    <row r="45" spans="2:6" x14ac:dyDescent="0.25">
      <c r="B45" s="1">
        <v>27</v>
      </c>
      <c r="C45" s="135">
        <v>40.090000000000003</v>
      </c>
      <c r="D45" s="136">
        <v>40.5</v>
      </c>
      <c r="E45" s="136">
        <v>40.65</v>
      </c>
      <c r="F45" s="137">
        <v>42.55</v>
      </c>
    </row>
    <row r="46" spans="2:6" x14ac:dyDescent="0.25">
      <c r="B46" s="1">
        <v>28</v>
      </c>
      <c r="C46" s="135">
        <v>40.53</v>
      </c>
      <c r="D46" s="136">
        <v>40.5</v>
      </c>
      <c r="E46" s="136">
        <v>41.01</v>
      </c>
      <c r="F46" s="137">
        <v>41.8</v>
      </c>
    </row>
    <row r="47" spans="2:6" x14ac:dyDescent="0.25">
      <c r="B47" s="1">
        <v>29</v>
      </c>
      <c r="C47" s="135">
        <v>40.25</v>
      </c>
      <c r="D47" s="136">
        <v>40.49</v>
      </c>
      <c r="E47" s="136">
        <v>40.840000000000003</v>
      </c>
      <c r="F47" s="137">
        <v>40.9</v>
      </c>
    </row>
    <row r="48" spans="2:6" x14ac:dyDescent="0.25">
      <c r="B48" s="1">
        <v>30</v>
      </c>
      <c r="C48" s="135">
        <v>40.33</v>
      </c>
      <c r="D48" s="136">
        <v>40.380000000000003</v>
      </c>
      <c r="E48" s="136">
        <v>40.409999999999997</v>
      </c>
      <c r="F48" s="137">
        <v>40.57</v>
      </c>
    </row>
    <row r="49" spans="2:6" x14ac:dyDescent="0.25">
      <c r="B49" s="1">
        <v>31</v>
      </c>
      <c r="C49" s="135">
        <v>40.200000000000003</v>
      </c>
      <c r="D49" s="136">
        <v>40.270000000000003</v>
      </c>
      <c r="E49" s="136">
        <v>40.64</v>
      </c>
      <c r="F49" s="137">
        <v>40.270000000000003</v>
      </c>
    </row>
    <row r="50" spans="2:6" x14ac:dyDescent="0.25">
      <c r="B50" s="1">
        <v>32</v>
      </c>
      <c r="C50" s="135">
        <v>40.04</v>
      </c>
      <c r="D50" s="136">
        <v>40.39</v>
      </c>
      <c r="E50" s="136">
        <v>40.47</v>
      </c>
      <c r="F50" s="137">
        <v>40.32</v>
      </c>
    </row>
    <row r="51" spans="2:6" x14ac:dyDescent="0.25">
      <c r="B51" s="1">
        <v>33</v>
      </c>
      <c r="C51" s="135">
        <v>40.270000000000003</v>
      </c>
      <c r="D51" s="136">
        <v>40.36</v>
      </c>
      <c r="E51" s="136">
        <v>40.6</v>
      </c>
      <c r="F51" s="137">
        <v>40.28</v>
      </c>
    </row>
    <row r="52" spans="2:6" x14ac:dyDescent="0.25">
      <c r="B52" s="1">
        <v>34</v>
      </c>
      <c r="C52" s="135">
        <v>40.29</v>
      </c>
      <c r="D52" s="136">
        <v>40.18</v>
      </c>
      <c r="E52" s="136">
        <v>40.619999999999997</v>
      </c>
      <c r="F52" s="137">
        <v>40.159999999999997</v>
      </c>
    </row>
    <row r="53" spans="2:6" x14ac:dyDescent="0.25">
      <c r="B53" s="1">
        <v>35</v>
      </c>
      <c r="C53" s="135">
        <v>41.36</v>
      </c>
      <c r="D53" s="136">
        <v>40.21</v>
      </c>
      <c r="E53" s="136">
        <v>40.409999999999997</v>
      </c>
      <c r="F53" s="137">
        <v>40.35</v>
      </c>
    </row>
    <row r="54" spans="2:6" x14ac:dyDescent="0.25">
      <c r="B54" s="1">
        <v>36</v>
      </c>
      <c r="C54" s="135">
        <v>40.44</v>
      </c>
      <c r="E54" s="136">
        <v>40.369999999999997</v>
      </c>
      <c r="F54" s="137">
        <v>40.33</v>
      </c>
    </row>
    <row r="55" spans="2:6" x14ac:dyDescent="0.25">
      <c r="B55" s="1">
        <v>37</v>
      </c>
      <c r="C55" s="135">
        <v>40.42</v>
      </c>
      <c r="D55" s="136"/>
      <c r="E55" s="136">
        <v>40.76</v>
      </c>
      <c r="F55" s="137">
        <v>40.28</v>
      </c>
    </row>
    <row r="56" spans="2:6" x14ac:dyDescent="0.25">
      <c r="B56" s="1">
        <v>38</v>
      </c>
      <c r="C56" s="135">
        <v>40.4</v>
      </c>
      <c r="D56" s="136"/>
      <c r="E56" s="136">
        <v>40.76</v>
      </c>
      <c r="F56" s="137"/>
    </row>
    <row r="57" spans="2:6" x14ac:dyDescent="0.25">
      <c r="B57" s="1">
        <v>39</v>
      </c>
      <c r="C57" s="135">
        <v>40.229999999999997</v>
      </c>
      <c r="D57" s="136"/>
      <c r="E57" s="136">
        <v>40.67</v>
      </c>
      <c r="F57" s="137"/>
    </row>
    <row r="58" spans="2:6" x14ac:dyDescent="0.25">
      <c r="B58" s="1">
        <v>40</v>
      </c>
      <c r="C58" s="135">
        <v>40.549999999999997</v>
      </c>
      <c r="D58" s="136"/>
      <c r="E58" s="136">
        <v>40.56</v>
      </c>
      <c r="F58" s="137"/>
    </row>
    <row r="59" spans="2:6" x14ac:dyDescent="0.25">
      <c r="B59" s="1">
        <v>41</v>
      </c>
      <c r="C59" s="135">
        <v>40.340000000000003</v>
      </c>
      <c r="D59" s="136"/>
      <c r="E59" s="136">
        <v>40.4</v>
      </c>
      <c r="F59" s="137"/>
    </row>
    <row r="60" spans="2:6" x14ac:dyDescent="0.25">
      <c r="B60" s="1">
        <v>42</v>
      </c>
      <c r="C60" s="135"/>
      <c r="D60" s="136"/>
      <c r="E60" s="136">
        <v>40.54</v>
      </c>
      <c r="F60" s="137"/>
    </row>
    <row r="61" spans="2:6" x14ac:dyDescent="0.25">
      <c r="B61" s="1">
        <v>43</v>
      </c>
      <c r="C61" s="135"/>
      <c r="D61" s="136"/>
      <c r="E61" s="136">
        <v>40.4</v>
      </c>
      <c r="F61" s="137"/>
    </row>
    <row r="62" spans="2:6" x14ac:dyDescent="0.25">
      <c r="B62" s="1">
        <v>44</v>
      </c>
      <c r="C62" s="135"/>
      <c r="D62" s="136"/>
      <c r="E62" s="136">
        <v>40.36</v>
      </c>
      <c r="F62" s="137"/>
    </row>
    <row r="63" spans="2:6" x14ac:dyDescent="0.25">
      <c r="B63" s="1">
        <v>45</v>
      </c>
      <c r="C63" s="135"/>
      <c r="D63" s="136"/>
      <c r="E63" s="136">
        <v>40.46</v>
      </c>
      <c r="F63" s="137"/>
    </row>
    <row r="64" spans="2:6" x14ac:dyDescent="0.25">
      <c r="B64" s="1">
        <v>46</v>
      </c>
      <c r="C64" s="135"/>
      <c r="D64" s="136"/>
      <c r="E64" s="136">
        <v>40.43</v>
      </c>
      <c r="F64" s="137"/>
    </row>
    <row r="65" spans="2:6" x14ac:dyDescent="0.25">
      <c r="B65" s="1">
        <v>47</v>
      </c>
      <c r="C65" s="135"/>
      <c r="D65" s="136"/>
      <c r="E65" s="136">
        <v>40.58</v>
      </c>
      <c r="F65" s="137"/>
    </row>
    <row r="66" spans="2:6" x14ac:dyDescent="0.25">
      <c r="B66" s="1">
        <v>48</v>
      </c>
      <c r="C66" s="135"/>
      <c r="D66" s="136"/>
      <c r="E66" s="136">
        <v>40.47</v>
      </c>
      <c r="F66" s="137"/>
    </row>
    <row r="67" spans="2:6" x14ac:dyDescent="0.25">
      <c r="B67" s="1">
        <v>49</v>
      </c>
      <c r="C67" s="135"/>
      <c r="D67" s="136"/>
      <c r="E67" s="136">
        <v>40.42</v>
      </c>
      <c r="F67" s="137"/>
    </row>
    <row r="68" spans="2:6" x14ac:dyDescent="0.25">
      <c r="B68" s="1">
        <v>50</v>
      </c>
      <c r="C68" s="135"/>
      <c r="D68" s="136"/>
      <c r="E68" s="136">
        <v>40.51</v>
      </c>
      <c r="F68" s="137"/>
    </row>
    <row r="69" spans="2:6" x14ac:dyDescent="0.25">
      <c r="B69" s="1">
        <v>51</v>
      </c>
      <c r="C69" s="135"/>
      <c r="D69" s="136"/>
      <c r="E69" s="136">
        <v>40.590000000000003</v>
      </c>
      <c r="F69" s="137"/>
    </row>
    <row r="70" spans="2:6" x14ac:dyDescent="0.25">
      <c r="B70" s="1">
        <v>52</v>
      </c>
      <c r="C70" s="135"/>
      <c r="D70" s="136"/>
      <c r="E70" s="136">
        <v>40.549999999999997</v>
      </c>
      <c r="F70" s="137"/>
    </row>
    <row r="71" spans="2:6" x14ac:dyDescent="0.25">
      <c r="B71" s="1">
        <v>53</v>
      </c>
      <c r="C71" s="135"/>
      <c r="D71" s="136"/>
      <c r="E71" s="136">
        <v>40.94</v>
      </c>
      <c r="F71" s="137"/>
    </row>
    <row r="72" spans="2:6" x14ac:dyDescent="0.25">
      <c r="B72" s="1">
        <v>54</v>
      </c>
      <c r="C72" s="135"/>
      <c r="D72" s="136"/>
      <c r="E72" s="136">
        <v>40.57</v>
      </c>
      <c r="F72" s="137"/>
    </row>
    <row r="73" spans="2:6" x14ac:dyDescent="0.25">
      <c r="B73" s="1">
        <v>55</v>
      </c>
      <c r="C73" s="135"/>
      <c r="D73" s="136"/>
      <c r="E73" s="136">
        <v>40.44</v>
      </c>
      <c r="F73" s="137"/>
    </row>
    <row r="74" spans="2:6" x14ac:dyDescent="0.25">
      <c r="B74" s="1">
        <v>56</v>
      </c>
      <c r="C74" s="135"/>
      <c r="D74" s="136"/>
      <c r="E74" s="136">
        <v>40.64</v>
      </c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9" sqref="F19:F5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8" t="s">
        <v>63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1:16" ht="7.5" customHeight="1" x14ac:dyDescent="0.25"/>
    <row r="6" spans="1:16" ht="17.25" x14ac:dyDescent="0.3">
      <c r="A6" s="189" t="s">
        <v>96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39" t="s">
        <v>44</v>
      </c>
      <c r="B8" s="240" t="s">
        <v>13</v>
      </c>
      <c r="C8" s="241" t="s">
        <v>18</v>
      </c>
      <c r="D8" s="240" t="s">
        <v>45</v>
      </c>
      <c r="E8" s="243" t="s">
        <v>46</v>
      </c>
      <c r="F8" s="245" t="s">
        <v>47</v>
      </c>
      <c r="G8" s="246"/>
      <c r="H8" s="246"/>
      <c r="I8" s="247"/>
      <c r="J8" s="248" t="s">
        <v>48</v>
      </c>
      <c r="K8" s="239" t="s">
        <v>49</v>
      </c>
      <c r="L8" s="239"/>
      <c r="M8" s="82"/>
      <c r="N8" s="82"/>
    </row>
    <row r="9" spans="1:16" s="2" customFormat="1" ht="27.75" customHeight="1" thickBot="1" x14ac:dyDescent="0.3">
      <c r="A9" s="239"/>
      <c r="B9" s="240"/>
      <c r="C9" s="242"/>
      <c r="D9" s="240"/>
      <c r="E9" s="244"/>
      <c r="F9" s="83" t="s">
        <v>50</v>
      </c>
      <c r="G9" s="83" t="s">
        <v>51</v>
      </c>
      <c r="H9" s="83" t="s">
        <v>52</v>
      </c>
      <c r="I9" s="84" t="s">
        <v>53</v>
      </c>
      <c r="J9" s="249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97</v>
      </c>
      <c r="C10" s="88">
        <v>7</v>
      </c>
      <c r="D10" s="88">
        <v>20</v>
      </c>
      <c r="E10" s="89">
        <f>D10</f>
        <v>20</v>
      </c>
      <c r="F10" s="181">
        <f>MIN(C19:C83)</f>
        <v>39.619999999999997</v>
      </c>
      <c r="G10" s="162">
        <f>AVERAGE(C19:C83)</f>
        <v>40.492631578947368</v>
      </c>
      <c r="H10" s="91">
        <v>0</v>
      </c>
      <c r="I10" s="92">
        <f>G10-F10</f>
        <v>0.8726315789473702</v>
      </c>
      <c r="J10" s="93">
        <v>1.0335648148148148E-2</v>
      </c>
      <c r="K10" s="93">
        <f>J10</f>
        <v>1.0335648148148148E-2</v>
      </c>
      <c r="L10" s="165">
        <f>K10</f>
        <v>1.0335648148148148E-2</v>
      </c>
      <c r="M10" s="95" t="s">
        <v>157</v>
      </c>
      <c r="N10" s="96">
        <v>-8</v>
      </c>
      <c r="O10" s="176" t="s">
        <v>133</v>
      </c>
      <c r="P10" s="98"/>
    </row>
    <row r="11" spans="1:16" s="3" customFormat="1" ht="30" customHeight="1" thickBot="1" x14ac:dyDescent="0.3">
      <c r="A11" s="86">
        <v>2</v>
      </c>
      <c r="B11" s="87" t="s">
        <v>98</v>
      </c>
      <c r="C11" s="88">
        <v>13</v>
      </c>
      <c r="D11" s="88">
        <v>84</v>
      </c>
      <c r="E11" s="89">
        <f>D11-D10</f>
        <v>64</v>
      </c>
      <c r="F11" s="182">
        <f>MIN(D19:D83)</f>
        <v>39.799999999999997</v>
      </c>
      <c r="G11" s="161">
        <f>AVERAGE(D19:D83)</f>
        <v>40.288253968253969</v>
      </c>
      <c r="H11" s="91">
        <v>3</v>
      </c>
      <c r="I11" s="92">
        <f>G11-F11</f>
        <v>0.48825396825397149</v>
      </c>
      <c r="J11" s="93">
        <v>4.1319444444444443E-2</v>
      </c>
      <c r="K11" s="93">
        <f>J11-J10</f>
        <v>3.0983796296296294E-2</v>
      </c>
      <c r="L11" s="94">
        <f>K11</f>
        <v>3.0983796296296294E-2</v>
      </c>
      <c r="M11" s="95" t="s">
        <v>158</v>
      </c>
      <c r="N11" s="96">
        <v>5</v>
      </c>
      <c r="O11" s="176" t="s">
        <v>162</v>
      </c>
      <c r="P11" s="98"/>
    </row>
    <row r="12" spans="1:16" s="3" customFormat="1" ht="30" customHeight="1" x14ac:dyDescent="0.25">
      <c r="A12" s="86">
        <v>3</v>
      </c>
      <c r="B12" s="87" t="s">
        <v>97</v>
      </c>
      <c r="C12" s="99">
        <v>5</v>
      </c>
      <c r="D12" s="88">
        <v>140</v>
      </c>
      <c r="E12" s="89">
        <f>D12-D11</f>
        <v>56</v>
      </c>
      <c r="F12" s="164">
        <f>MIN(E19:E83)</f>
        <v>40.24</v>
      </c>
      <c r="G12" s="90">
        <f>AVERAGE(E19:E83)</f>
        <v>40.569818181818199</v>
      </c>
      <c r="H12" s="91">
        <v>8</v>
      </c>
      <c r="I12" s="92">
        <f>G12-F12</f>
        <v>0.32981818181819733</v>
      </c>
      <c r="J12" s="93">
        <v>6.8703703703703697E-2</v>
      </c>
      <c r="K12" s="93">
        <f>J12-J11</f>
        <v>2.7384259259259254E-2</v>
      </c>
      <c r="L12" s="93">
        <f>K12+K10</f>
        <v>3.7719907407407403E-2</v>
      </c>
      <c r="M12" s="95" t="s">
        <v>159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98</v>
      </c>
      <c r="C13" s="102">
        <v>21</v>
      </c>
      <c r="D13" s="102">
        <v>172</v>
      </c>
      <c r="E13" s="89">
        <f>D13-D12</f>
        <v>32</v>
      </c>
      <c r="F13" s="126">
        <f>MIN(F19:F83)</f>
        <v>40.340000000000003</v>
      </c>
      <c r="G13" s="127">
        <f>AVERAGE(F19:F83)</f>
        <v>41.165312499999992</v>
      </c>
      <c r="H13" s="128">
        <v>2</v>
      </c>
      <c r="I13" s="103">
        <f>G13-F13</f>
        <v>0.82531249999998835</v>
      </c>
      <c r="J13" s="93">
        <v>8.3611111111111122E-2</v>
      </c>
      <c r="K13" s="105">
        <f>J13-J12</f>
        <v>1.4907407407407425E-2</v>
      </c>
      <c r="L13" s="104">
        <f>K13+K11</f>
        <v>4.5891203703703719E-2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39.93</v>
      </c>
      <c r="G14" s="130">
        <f>AVERAGE(G10,G12)</f>
        <v>40.53122488038278</v>
      </c>
      <c r="H14" s="130" t="s">
        <v>160</v>
      </c>
      <c r="I14" s="109">
        <f>AVERAGE(I10,I12)</f>
        <v>0.60122488038278377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40.07</v>
      </c>
      <c r="G15" s="115">
        <f>AVERAGE(G11,G13)</f>
        <v>40.726783234126984</v>
      </c>
      <c r="H15" s="115" t="s">
        <v>161</v>
      </c>
      <c r="I15" s="116">
        <f>AVERAGE(I11,I13)</f>
        <v>0.65678323412697992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 t="s">
        <v>29</v>
      </c>
      <c r="C16" s="117"/>
      <c r="D16" s="113"/>
      <c r="E16" s="113"/>
      <c r="F16" s="118">
        <f>AVERAGE(F10:F13)</f>
        <v>40</v>
      </c>
      <c r="G16" s="119">
        <f>AVERAGE(G10:G13)</f>
        <v>40.629004057254882</v>
      </c>
      <c r="H16" s="120"/>
      <c r="I16" s="121">
        <f>AVERAGE(I10:I13)</f>
        <v>0.62900405725488184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Онащук Максим</v>
      </c>
      <c r="D18" s="131" t="str">
        <f>B11</f>
        <v>Манило Денис</v>
      </c>
      <c r="E18" s="131" t="str">
        <f>B12</f>
        <v>Онащук Максим</v>
      </c>
      <c r="F18" s="131" t="str">
        <f>B13</f>
        <v>Манило Денис</v>
      </c>
    </row>
    <row r="19" spans="2:14" x14ac:dyDescent="0.25">
      <c r="B19" s="1">
        <v>1</v>
      </c>
      <c r="C19" s="132">
        <v>42.87</v>
      </c>
      <c r="D19" s="133">
        <v>41.82</v>
      </c>
      <c r="E19" s="133">
        <v>41.94</v>
      </c>
      <c r="F19" s="134">
        <v>41.69</v>
      </c>
      <c r="M19" s="2"/>
      <c r="N19" s="2"/>
    </row>
    <row r="20" spans="2:14" x14ac:dyDescent="0.25">
      <c r="B20" s="1">
        <v>2</v>
      </c>
      <c r="C20" s="135">
        <v>40.54</v>
      </c>
      <c r="D20" s="136">
        <v>40.450000000000003</v>
      </c>
      <c r="E20" s="136">
        <v>40.72</v>
      </c>
      <c r="F20" s="137">
        <v>40.9</v>
      </c>
      <c r="M20" s="3"/>
      <c r="N20" s="3"/>
    </row>
    <row r="21" spans="2:14" x14ac:dyDescent="0.25">
      <c r="B21" s="1">
        <v>3</v>
      </c>
      <c r="C21" s="135">
        <v>41.31</v>
      </c>
      <c r="D21" s="136">
        <v>40.31</v>
      </c>
      <c r="E21" s="136">
        <v>40.83</v>
      </c>
      <c r="F21" s="137">
        <v>40.770000000000003</v>
      </c>
      <c r="M21" s="3"/>
      <c r="N21" s="3"/>
    </row>
    <row r="22" spans="2:14" x14ac:dyDescent="0.25">
      <c r="B22" s="1">
        <v>4</v>
      </c>
      <c r="C22" s="135">
        <v>40.36</v>
      </c>
      <c r="D22" s="136">
        <v>39.880000000000003</v>
      </c>
      <c r="E22" s="136">
        <v>40.31</v>
      </c>
      <c r="F22" s="137">
        <v>40.79</v>
      </c>
      <c r="M22" s="3"/>
      <c r="N22" s="3"/>
    </row>
    <row r="23" spans="2:14" x14ac:dyDescent="0.25">
      <c r="B23" s="1">
        <v>5</v>
      </c>
      <c r="C23" s="135">
        <v>40.369999999999997</v>
      </c>
      <c r="D23" s="136">
        <v>40.1</v>
      </c>
      <c r="E23" s="136">
        <v>41.16</v>
      </c>
      <c r="F23" s="137">
        <v>40.65</v>
      </c>
    </row>
    <row r="24" spans="2:14" x14ac:dyDescent="0.25">
      <c r="B24" s="1">
        <v>6</v>
      </c>
      <c r="C24" s="135">
        <v>40.299999999999997</v>
      </c>
      <c r="D24" s="136">
        <v>40.15</v>
      </c>
      <c r="E24" s="136">
        <v>40.85</v>
      </c>
      <c r="F24" s="137">
        <v>40.75</v>
      </c>
    </row>
    <row r="25" spans="2:14" x14ac:dyDescent="0.25">
      <c r="B25" s="1">
        <v>7</v>
      </c>
      <c r="C25" s="135">
        <v>40.51</v>
      </c>
      <c r="D25" s="136">
        <v>40.729999999999997</v>
      </c>
      <c r="E25" s="136">
        <v>40.299999999999997</v>
      </c>
      <c r="F25" s="137">
        <v>41.34</v>
      </c>
    </row>
    <row r="26" spans="2:14" x14ac:dyDescent="0.25">
      <c r="B26" s="1">
        <v>8</v>
      </c>
      <c r="C26" s="135">
        <v>40.32</v>
      </c>
      <c r="D26" s="136">
        <v>40.19</v>
      </c>
      <c r="E26" s="136">
        <v>41</v>
      </c>
      <c r="F26" s="137">
        <v>41.52</v>
      </c>
    </row>
    <row r="27" spans="2:14" x14ac:dyDescent="0.25">
      <c r="B27" s="1">
        <v>9</v>
      </c>
      <c r="C27" s="135">
        <v>40.5</v>
      </c>
      <c r="D27" s="136">
        <v>40.21</v>
      </c>
      <c r="E27" s="136">
        <v>40.54</v>
      </c>
      <c r="F27" s="137">
        <v>40.630000000000003</v>
      </c>
    </row>
    <row r="28" spans="2:14" x14ac:dyDescent="0.25">
      <c r="B28" s="1">
        <v>10</v>
      </c>
      <c r="C28" s="135">
        <v>41.45</v>
      </c>
      <c r="D28" s="136">
        <v>40</v>
      </c>
      <c r="E28" s="136">
        <v>40.53</v>
      </c>
      <c r="F28" s="137">
        <v>41.93</v>
      </c>
    </row>
    <row r="29" spans="2:14" x14ac:dyDescent="0.25">
      <c r="B29" s="1">
        <v>11</v>
      </c>
      <c r="C29" s="135">
        <v>40.5</v>
      </c>
      <c r="D29" s="136">
        <v>40.15</v>
      </c>
      <c r="E29" s="136">
        <v>40.479999999999997</v>
      </c>
      <c r="F29" s="137">
        <v>41.46</v>
      </c>
    </row>
    <row r="30" spans="2:14" x14ac:dyDescent="0.25">
      <c r="B30" s="1">
        <v>12</v>
      </c>
      <c r="C30" s="135">
        <v>40.24</v>
      </c>
      <c r="D30" s="136">
        <v>40.07</v>
      </c>
      <c r="E30" s="136">
        <v>40.479999999999997</v>
      </c>
      <c r="F30" s="137">
        <v>40.67</v>
      </c>
    </row>
    <row r="31" spans="2:14" x14ac:dyDescent="0.25">
      <c r="B31" s="1">
        <v>13</v>
      </c>
      <c r="C31" s="135">
        <v>40.020000000000003</v>
      </c>
      <c r="D31" s="136">
        <v>40.229999999999997</v>
      </c>
      <c r="E31" s="136">
        <v>40.6</v>
      </c>
      <c r="F31" s="137">
        <v>40.81</v>
      </c>
    </row>
    <row r="32" spans="2:14" x14ac:dyDescent="0.25">
      <c r="B32" s="1">
        <v>14</v>
      </c>
      <c r="C32" s="135">
        <v>40.229999999999997</v>
      </c>
      <c r="D32" s="136">
        <v>40.270000000000003</v>
      </c>
      <c r="E32" s="136">
        <v>40.29</v>
      </c>
      <c r="F32" s="137">
        <v>41.96</v>
      </c>
    </row>
    <row r="33" spans="2:6" x14ac:dyDescent="0.25">
      <c r="B33" s="1">
        <v>15</v>
      </c>
      <c r="C33" s="135">
        <v>40.270000000000003</v>
      </c>
      <c r="D33" s="136">
        <v>40.18</v>
      </c>
      <c r="E33" s="136">
        <v>40.25</v>
      </c>
      <c r="F33" s="137">
        <v>42.59</v>
      </c>
    </row>
    <row r="34" spans="2:6" x14ac:dyDescent="0.25">
      <c r="B34" s="1">
        <v>16</v>
      </c>
      <c r="C34" s="135">
        <v>40.200000000000003</v>
      </c>
      <c r="D34" s="136">
        <v>39.99</v>
      </c>
      <c r="E34" s="136">
        <v>40.31</v>
      </c>
      <c r="F34" s="137">
        <v>40.53</v>
      </c>
    </row>
    <row r="35" spans="2:6" x14ac:dyDescent="0.25">
      <c r="B35" s="1">
        <v>17</v>
      </c>
      <c r="C35" s="135">
        <v>39.85</v>
      </c>
      <c r="D35" s="136">
        <v>40.11</v>
      </c>
      <c r="E35" s="136">
        <v>40.450000000000003</v>
      </c>
      <c r="F35" s="137">
        <v>40.380000000000003</v>
      </c>
    </row>
    <row r="36" spans="2:6" x14ac:dyDescent="0.25">
      <c r="B36" s="1">
        <v>18</v>
      </c>
      <c r="C36" s="135">
        <v>39.9</v>
      </c>
      <c r="D36" s="136">
        <v>41.44</v>
      </c>
      <c r="E36" s="136">
        <v>41.58</v>
      </c>
      <c r="F36" s="137">
        <v>42.68</v>
      </c>
    </row>
    <row r="37" spans="2:6" x14ac:dyDescent="0.25">
      <c r="B37" s="1">
        <v>19</v>
      </c>
      <c r="C37" s="135">
        <v>39.619999999999997</v>
      </c>
      <c r="D37" s="136">
        <v>40.33</v>
      </c>
      <c r="E37" s="136">
        <v>40.869999999999997</v>
      </c>
      <c r="F37" s="137">
        <v>40.78</v>
      </c>
    </row>
    <row r="38" spans="2:6" x14ac:dyDescent="0.25">
      <c r="B38" s="1">
        <v>20</v>
      </c>
      <c r="C38" s="135"/>
      <c r="D38" s="136">
        <v>42.21</v>
      </c>
      <c r="E38" s="136">
        <v>40.43</v>
      </c>
      <c r="F38" s="137">
        <v>42.69</v>
      </c>
    </row>
    <row r="39" spans="2:6" x14ac:dyDescent="0.25">
      <c r="B39" s="1">
        <v>21</v>
      </c>
      <c r="C39" s="135"/>
      <c r="D39" s="136">
        <v>41.87</v>
      </c>
      <c r="E39" s="136">
        <v>40.61</v>
      </c>
      <c r="F39" s="137">
        <v>42.44</v>
      </c>
    </row>
    <row r="40" spans="2:6" x14ac:dyDescent="0.25">
      <c r="B40" s="1">
        <v>22</v>
      </c>
      <c r="C40" s="135"/>
      <c r="D40" s="136">
        <v>40.46</v>
      </c>
      <c r="E40" s="136">
        <v>40.380000000000003</v>
      </c>
      <c r="F40" s="137">
        <v>41.54</v>
      </c>
    </row>
    <row r="41" spans="2:6" x14ac:dyDescent="0.25">
      <c r="B41" s="1">
        <v>23</v>
      </c>
      <c r="C41" s="135"/>
      <c r="D41" s="136">
        <v>40.81</v>
      </c>
      <c r="E41" s="136">
        <v>40.520000000000003</v>
      </c>
      <c r="F41" s="137">
        <v>41.43</v>
      </c>
    </row>
    <row r="42" spans="2:6" x14ac:dyDescent="0.25">
      <c r="B42" s="1">
        <v>24</v>
      </c>
      <c r="C42" s="135"/>
      <c r="D42" s="136">
        <v>40.11</v>
      </c>
      <c r="E42" s="136">
        <v>40.56</v>
      </c>
      <c r="F42" s="137">
        <v>41.7</v>
      </c>
    </row>
    <row r="43" spans="2:6" x14ac:dyDescent="0.25">
      <c r="B43" s="1">
        <v>25</v>
      </c>
      <c r="C43" s="135"/>
      <c r="D43" s="136">
        <v>40.090000000000003</v>
      </c>
      <c r="E43" s="136">
        <v>40.64</v>
      </c>
      <c r="F43" s="137">
        <v>40.479999999999997</v>
      </c>
    </row>
    <row r="44" spans="2:6" x14ac:dyDescent="0.25">
      <c r="B44" s="1">
        <v>26</v>
      </c>
      <c r="C44" s="135"/>
      <c r="D44" s="136">
        <v>40.11</v>
      </c>
      <c r="E44" s="136">
        <v>40.369999999999997</v>
      </c>
      <c r="F44" s="137">
        <v>40.340000000000003</v>
      </c>
    </row>
    <row r="45" spans="2:6" x14ac:dyDescent="0.25">
      <c r="B45" s="1">
        <v>27</v>
      </c>
      <c r="C45" s="135"/>
      <c r="D45" s="136">
        <v>39.869999999999997</v>
      </c>
      <c r="E45" s="136">
        <v>40.4</v>
      </c>
      <c r="F45" s="137">
        <v>40.76</v>
      </c>
    </row>
    <row r="46" spans="2:6" x14ac:dyDescent="0.25">
      <c r="B46" s="1">
        <v>28</v>
      </c>
      <c r="C46" s="135"/>
      <c r="D46" s="136">
        <v>39.96</v>
      </c>
      <c r="E46" s="136">
        <v>40.49</v>
      </c>
      <c r="F46" s="137">
        <v>40.799999999999997</v>
      </c>
    </row>
    <row r="47" spans="2:6" x14ac:dyDescent="0.25">
      <c r="B47" s="1">
        <v>29</v>
      </c>
      <c r="C47" s="135"/>
      <c r="D47" s="136">
        <v>39.950000000000003</v>
      </c>
      <c r="E47" s="136">
        <v>40.24</v>
      </c>
      <c r="F47" s="137">
        <v>40.520000000000003</v>
      </c>
    </row>
    <row r="48" spans="2:6" x14ac:dyDescent="0.25">
      <c r="B48" s="1">
        <v>30</v>
      </c>
      <c r="C48" s="135"/>
      <c r="D48" s="136">
        <v>40.04</v>
      </c>
      <c r="E48" s="136">
        <v>40.42</v>
      </c>
      <c r="F48" s="137">
        <v>40.53</v>
      </c>
    </row>
    <row r="49" spans="2:6" x14ac:dyDescent="0.25">
      <c r="B49" s="1">
        <v>31</v>
      </c>
      <c r="C49" s="135"/>
      <c r="D49" s="136">
        <v>40.14</v>
      </c>
      <c r="E49" s="136">
        <v>40.6</v>
      </c>
      <c r="F49" s="137">
        <v>40.6</v>
      </c>
    </row>
    <row r="50" spans="2:6" x14ac:dyDescent="0.25">
      <c r="B50" s="1">
        <v>32</v>
      </c>
      <c r="C50" s="135"/>
      <c r="D50" s="136">
        <v>40.03</v>
      </c>
      <c r="E50" s="136">
        <v>40.5</v>
      </c>
      <c r="F50" s="137">
        <v>40.630000000000003</v>
      </c>
    </row>
    <row r="51" spans="2:6" x14ac:dyDescent="0.25">
      <c r="B51" s="1">
        <v>33</v>
      </c>
      <c r="C51" s="135"/>
      <c r="D51" s="136">
        <v>39.909999999999997</v>
      </c>
      <c r="E51" s="136">
        <v>40.24</v>
      </c>
      <c r="F51" s="137"/>
    </row>
    <row r="52" spans="2:6" x14ac:dyDescent="0.25">
      <c r="B52" s="1">
        <v>34</v>
      </c>
      <c r="C52" s="135"/>
      <c r="D52" s="136">
        <v>40.200000000000003</v>
      </c>
      <c r="E52" s="136">
        <v>40.24</v>
      </c>
      <c r="F52" s="137"/>
    </row>
    <row r="53" spans="2:6" x14ac:dyDescent="0.25">
      <c r="B53" s="1">
        <v>35</v>
      </c>
      <c r="C53" s="135"/>
      <c r="D53" s="136">
        <v>40.08</v>
      </c>
      <c r="E53" s="136">
        <v>40.54</v>
      </c>
      <c r="F53" s="137"/>
    </row>
    <row r="54" spans="2:6" x14ac:dyDescent="0.25">
      <c r="B54" s="1">
        <v>36</v>
      </c>
      <c r="C54" s="135"/>
      <c r="D54" s="136">
        <v>40.11</v>
      </c>
      <c r="E54" s="136">
        <v>40.54</v>
      </c>
      <c r="F54" s="137"/>
    </row>
    <row r="55" spans="2:6" x14ac:dyDescent="0.25">
      <c r="B55" s="1">
        <v>37</v>
      </c>
      <c r="C55" s="135"/>
      <c r="D55" s="136">
        <v>39.97</v>
      </c>
      <c r="E55" s="136">
        <v>40.56</v>
      </c>
      <c r="F55" s="137"/>
    </row>
    <row r="56" spans="2:6" x14ac:dyDescent="0.25">
      <c r="B56" s="1">
        <v>38</v>
      </c>
      <c r="C56" s="135"/>
      <c r="D56" s="136">
        <v>40.14</v>
      </c>
      <c r="E56" s="136">
        <v>40.36</v>
      </c>
      <c r="F56" s="137"/>
    </row>
    <row r="57" spans="2:6" x14ac:dyDescent="0.25">
      <c r="B57" s="1">
        <v>39</v>
      </c>
      <c r="C57" s="135"/>
      <c r="D57" s="136">
        <v>40.03</v>
      </c>
      <c r="E57" s="136">
        <v>40.39</v>
      </c>
      <c r="F57" s="137"/>
    </row>
    <row r="58" spans="2:6" x14ac:dyDescent="0.25">
      <c r="B58" s="1">
        <v>40</v>
      </c>
      <c r="C58" s="135"/>
      <c r="D58" s="136">
        <v>39.799999999999997</v>
      </c>
      <c r="E58" s="136">
        <v>40.4</v>
      </c>
      <c r="F58" s="137"/>
    </row>
    <row r="59" spans="2:6" x14ac:dyDescent="0.25">
      <c r="B59" s="1">
        <v>41</v>
      </c>
      <c r="C59" s="135"/>
      <c r="D59" s="136">
        <v>40.1</v>
      </c>
      <c r="E59" s="136">
        <v>40.44</v>
      </c>
      <c r="F59" s="137"/>
    </row>
    <row r="60" spans="2:6" x14ac:dyDescent="0.25">
      <c r="B60" s="1">
        <v>42</v>
      </c>
      <c r="C60" s="135"/>
      <c r="D60" s="136">
        <v>40.17</v>
      </c>
      <c r="E60" s="136">
        <v>40.39</v>
      </c>
      <c r="F60" s="137"/>
    </row>
    <row r="61" spans="2:6" x14ac:dyDescent="0.25">
      <c r="B61" s="1">
        <v>43</v>
      </c>
      <c r="C61" s="135"/>
      <c r="D61" s="136">
        <v>40.29</v>
      </c>
      <c r="E61" s="136">
        <v>40.61</v>
      </c>
      <c r="F61" s="137"/>
    </row>
    <row r="62" spans="2:6" x14ac:dyDescent="0.25">
      <c r="B62" s="1">
        <v>44</v>
      </c>
      <c r="C62" s="135"/>
      <c r="D62" s="136">
        <v>39.99</v>
      </c>
      <c r="E62" s="136">
        <v>40.409999999999997</v>
      </c>
      <c r="F62" s="137"/>
    </row>
    <row r="63" spans="2:6" x14ac:dyDescent="0.25">
      <c r="B63" s="1">
        <v>45</v>
      </c>
      <c r="C63" s="135"/>
      <c r="D63" s="136">
        <v>40.159999999999997</v>
      </c>
      <c r="E63" s="136">
        <v>40.4</v>
      </c>
      <c r="F63" s="137"/>
    </row>
    <row r="64" spans="2:6" x14ac:dyDescent="0.25">
      <c r="B64" s="1">
        <v>46</v>
      </c>
      <c r="C64" s="135"/>
      <c r="D64" s="136">
        <v>40.01</v>
      </c>
      <c r="E64" s="136">
        <v>40.39</v>
      </c>
      <c r="F64" s="137"/>
    </row>
    <row r="65" spans="2:6" x14ac:dyDescent="0.25">
      <c r="B65" s="1">
        <v>47</v>
      </c>
      <c r="C65" s="135"/>
      <c r="D65" s="136">
        <v>40.15</v>
      </c>
      <c r="E65" s="136">
        <v>40.520000000000003</v>
      </c>
      <c r="F65" s="137"/>
    </row>
    <row r="66" spans="2:6" x14ac:dyDescent="0.25">
      <c r="B66" s="1">
        <v>48</v>
      </c>
      <c r="C66" s="135"/>
      <c r="D66" s="136">
        <v>39.86</v>
      </c>
      <c r="E66" s="136">
        <v>40.64</v>
      </c>
      <c r="F66" s="137"/>
    </row>
    <row r="67" spans="2:6" x14ac:dyDescent="0.25">
      <c r="B67" s="1">
        <v>49</v>
      </c>
      <c r="C67" s="135"/>
      <c r="D67" s="136">
        <v>40.08</v>
      </c>
      <c r="E67" s="136">
        <v>40.56</v>
      </c>
      <c r="F67" s="137"/>
    </row>
    <row r="68" spans="2:6" x14ac:dyDescent="0.25">
      <c r="B68" s="1">
        <v>50</v>
      </c>
      <c r="C68" s="135"/>
      <c r="D68" s="136">
        <v>39.909999999999997</v>
      </c>
      <c r="E68" s="136">
        <v>40.67</v>
      </c>
      <c r="F68" s="137"/>
    </row>
    <row r="69" spans="2:6" x14ac:dyDescent="0.25">
      <c r="B69" s="1">
        <v>51</v>
      </c>
      <c r="C69" s="135"/>
      <c r="D69" s="136">
        <v>40.32</v>
      </c>
      <c r="E69" s="136">
        <v>40.340000000000003</v>
      </c>
      <c r="F69" s="137"/>
    </row>
    <row r="70" spans="2:6" x14ac:dyDescent="0.25">
      <c r="B70" s="1">
        <v>52</v>
      </c>
      <c r="C70" s="135"/>
      <c r="D70" s="136">
        <v>40.299999999999997</v>
      </c>
      <c r="E70" s="136">
        <v>40.53</v>
      </c>
      <c r="F70" s="137"/>
    </row>
    <row r="71" spans="2:6" x14ac:dyDescent="0.25">
      <c r="B71" s="1">
        <v>53</v>
      </c>
      <c r="C71" s="135"/>
      <c r="D71" s="136">
        <v>40.07</v>
      </c>
      <c r="E71" s="136">
        <v>40.619999999999997</v>
      </c>
      <c r="F71" s="137"/>
    </row>
    <row r="72" spans="2:6" x14ac:dyDescent="0.25">
      <c r="B72" s="1">
        <v>54</v>
      </c>
      <c r="C72" s="135"/>
      <c r="D72" s="136">
        <v>40.04</v>
      </c>
      <c r="E72" s="136">
        <v>41.13</v>
      </c>
      <c r="F72" s="137"/>
    </row>
    <row r="73" spans="2:6" x14ac:dyDescent="0.25">
      <c r="B73" s="1">
        <v>55</v>
      </c>
      <c r="C73" s="135"/>
      <c r="D73" s="136">
        <v>40.200000000000003</v>
      </c>
      <c r="E73" s="136">
        <v>40.770000000000003</v>
      </c>
      <c r="F73" s="137"/>
    </row>
    <row r="74" spans="2:6" x14ac:dyDescent="0.25">
      <c r="B74" s="1">
        <v>56</v>
      </c>
      <c r="C74" s="135"/>
      <c r="D74" s="136">
        <v>39.99</v>
      </c>
      <c r="E74" s="136"/>
      <c r="F74" s="137"/>
    </row>
    <row r="75" spans="2:6" x14ac:dyDescent="0.25">
      <c r="B75" s="1">
        <v>57</v>
      </c>
      <c r="C75" s="135"/>
      <c r="D75" s="136">
        <v>40.369999999999997</v>
      </c>
      <c r="E75" s="136"/>
      <c r="F75" s="137"/>
    </row>
    <row r="76" spans="2:6" x14ac:dyDescent="0.25">
      <c r="B76" s="1">
        <v>58</v>
      </c>
      <c r="C76" s="135"/>
      <c r="D76" s="136">
        <v>40.06</v>
      </c>
      <c r="E76" s="136"/>
      <c r="F76" s="137"/>
    </row>
    <row r="77" spans="2:6" x14ac:dyDescent="0.25">
      <c r="B77" s="1">
        <v>59</v>
      </c>
      <c r="C77" s="135"/>
      <c r="D77" s="136">
        <v>40.46</v>
      </c>
      <c r="E77" s="136"/>
      <c r="F77" s="137"/>
    </row>
    <row r="78" spans="2:6" x14ac:dyDescent="0.25">
      <c r="B78" s="1">
        <v>60</v>
      </c>
      <c r="C78" s="135"/>
      <c r="D78" s="136">
        <v>40.119999999999997</v>
      </c>
      <c r="E78" s="136"/>
      <c r="F78" s="137"/>
    </row>
    <row r="79" spans="2:6" x14ac:dyDescent="0.25">
      <c r="B79" s="1">
        <v>61</v>
      </c>
      <c r="C79" s="135"/>
      <c r="D79" s="136">
        <v>40.19</v>
      </c>
      <c r="E79" s="136"/>
      <c r="F79" s="137"/>
    </row>
    <row r="80" spans="2:6" x14ac:dyDescent="0.25">
      <c r="B80" s="1">
        <v>62</v>
      </c>
      <c r="C80" s="135"/>
      <c r="D80" s="136">
        <v>40.71</v>
      </c>
      <c r="E80" s="136"/>
      <c r="F80" s="137"/>
    </row>
    <row r="81" spans="2:6" x14ac:dyDescent="0.25">
      <c r="B81" s="1">
        <v>63</v>
      </c>
      <c r="C81" s="135"/>
      <c r="D81" s="136">
        <v>42.11</v>
      </c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3" zoomScale="75" zoomScaleNormal="75" workbookViewId="0">
      <selection activeCell="F19" sqref="F19:F5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8" t="s">
        <v>63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1:16" ht="7.5" customHeight="1" x14ac:dyDescent="0.25"/>
    <row r="6" spans="1:16" ht="17.25" x14ac:dyDescent="0.3">
      <c r="A6" s="189"/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39" t="s">
        <v>44</v>
      </c>
      <c r="B8" s="240" t="s">
        <v>13</v>
      </c>
      <c r="C8" s="241" t="s">
        <v>18</v>
      </c>
      <c r="D8" s="240" t="s">
        <v>45</v>
      </c>
      <c r="E8" s="243" t="s">
        <v>46</v>
      </c>
      <c r="F8" s="245" t="s">
        <v>47</v>
      </c>
      <c r="G8" s="246"/>
      <c r="H8" s="246"/>
      <c r="I8" s="247"/>
      <c r="J8" s="248" t="s">
        <v>48</v>
      </c>
      <c r="K8" s="239" t="s">
        <v>49</v>
      </c>
      <c r="L8" s="239"/>
      <c r="M8" s="82"/>
      <c r="N8" s="82"/>
    </row>
    <row r="9" spans="1:16" s="2" customFormat="1" ht="27.75" customHeight="1" x14ac:dyDescent="0.25">
      <c r="A9" s="239"/>
      <c r="B9" s="240"/>
      <c r="C9" s="242"/>
      <c r="D9" s="240"/>
      <c r="E9" s="244"/>
      <c r="F9" s="83" t="s">
        <v>50</v>
      </c>
      <c r="G9" s="83" t="s">
        <v>51</v>
      </c>
      <c r="H9" s="83" t="s">
        <v>52</v>
      </c>
      <c r="I9" s="84" t="s">
        <v>53</v>
      </c>
      <c r="J9" s="249"/>
      <c r="K9" s="123" t="s">
        <v>54</v>
      </c>
      <c r="L9" s="123" t="s">
        <v>55</v>
      </c>
      <c r="M9" s="85" t="s">
        <v>56</v>
      </c>
      <c r="N9" s="85" t="s">
        <v>57</v>
      </c>
    </row>
    <row r="10" spans="1:16" s="3" customFormat="1" ht="30" customHeight="1" x14ac:dyDescent="0.25">
      <c r="A10" s="86">
        <v>1</v>
      </c>
      <c r="B10" s="87" t="s">
        <v>91</v>
      </c>
      <c r="C10" s="88">
        <v>2</v>
      </c>
      <c r="D10" s="88">
        <v>42</v>
      </c>
      <c r="E10" s="89">
        <f>D10</f>
        <v>42</v>
      </c>
      <c r="F10" s="122">
        <f>MIN(C19:C83)</f>
        <v>40.15</v>
      </c>
      <c r="G10" s="162">
        <f>AVERAGE(C19:C83)</f>
        <v>40.707073170731711</v>
      </c>
      <c r="H10" s="91">
        <v>0</v>
      </c>
      <c r="I10" s="92">
        <f>G10-F10</f>
        <v>0.55707317073171225</v>
      </c>
      <c r="J10" s="93">
        <v>2.0833333333333332E-2</v>
      </c>
      <c r="K10" s="93">
        <f>J10</f>
        <v>2.0833333333333332E-2</v>
      </c>
      <c r="L10" s="94">
        <f>K10</f>
        <v>2.0833333333333332E-2</v>
      </c>
      <c r="M10" s="95" t="s">
        <v>165</v>
      </c>
      <c r="N10" s="96"/>
      <c r="O10" s="163"/>
      <c r="P10" s="98"/>
    </row>
    <row r="11" spans="1:16" s="3" customFormat="1" ht="30" customHeight="1" thickBot="1" x14ac:dyDescent="0.3">
      <c r="A11" s="86">
        <v>2</v>
      </c>
      <c r="B11" s="87" t="s">
        <v>116</v>
      </c>
      <c r="C11" s="88">
        <v>3</v>
      </c>
      <c r="D11" s="88">
        <v>88</v>
      </c>
      <c r="E11" s="89">
        <f>D11-D10</f>
        <v>46</v>
      </c>
      <c r="F11" s="177">
        <f>MIN(D19:D83)</f>
        <v>40.35</v>
      </c>
      <c r="G11" s="161">
        <f>AVERAGE(D19:D83)</f>
        <v>40.747555555555564</v>
      </c>
      <c r="H11" s="91">
        <v>5</v>
      </c>
      <c r="I11" s="92">
        <f>G11-F11</f>
        <v>0.39755555555556299</v>
      </c>
      <c r="J11" s="93">
        <v>4.3645833333333335E-2</v>
      </c>
      <c r="K11" s="93">
        <f>J11-J10</f>
        <v>2.2812500000000003E-2</v>
      </c>
      <c r="L11" s="94">
        <f>K11</f>
        <v>2.2812500000000003E-2</v>
      </c>
      <c r="M11" s="95" t="s">
        <v>166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91</v>
      </c>
      <c r="C12" s="99">
        <v>7</v>
      </c>
      <c r="D12" s="88">
        <v>138</v>
      </c>
      <c r="E12" s="89">
        <f>D12-D11</f>
        <v>50</v>
      </c>
      <c r="F12" s="181">
        <f>MIN(E19:E83)</f>
        <v>40.11</v>
      </c>
      <c r="G12" s="162">
        <f>AVERAGE(E19:E83)</f>
        <v>40.838979591836726</v>
      </c>
      <c r="H12" s="91">
        <v>0</v>
      </c>
      <c r="I12" s="92">
        <f>G12-F12</f>
        <v>0.72897959183672612</v>
      </c>
      <c r="J12" s="93">
        <v>6.8368055555555557E-2</v>
      </c>
      <c r="K12" s="93">
        <f>J12-J11</f>
        <v>2.4722222222222222E-2</v>
      </c>
      <c r="L12" s="93">
        <f>K12+K10</f>
        <v>4.5555555555555557E-2</v>
      </c>
      <c r="M12" s="95" t="s">
        <v>146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116</v>
      </c>
      <c r="C13" s="102">
        <v>2</v>
      </c>
      <c r="D13" s="102">
        <v>171</v>
      </c>
      <c r="E13" s="89">
        <f>D13-D12</f>
        <v>33</v>
      </c>
      <c r="F13" s="180">
        <f>MIN(F19:F83)</f>
        <v>40.19</v>
      </c>
      <c r="G13" s="184">
        <f>AVERAGE(F19:F83)</f>
        <v>40.611212121212127</v>
      </c>
      <c r="H13" s="128">
        <v>2</v>
      </c>
      <c r="I13" s="103">
        <f>G13-F13</f>
        <v>0.42121212121212892</v>
      </c>
      <c r="J13" s="93">
        <v>8.3611111111111122E-2</v>
      </c>
      <c r="K13" s="105">
        <f>J13-J12</f>
        <v>1.5243055555555565E-2</v>
      </c>
      <c r="L13" s="104">
        <f>K13+K11</f>
        <v>3.8055555555555565E-2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85">
        <f>AVERAGE(F10,F12)</f>
        <v>40.129999999999995</v>
      </c>
      <c r="G14" s="130">
        <f>AVERAGE(G10,G12)</f>
        <v>40.773026381284218</v>
      </c>
      <c r="H14" s="130" t="s">
        <v>163</v>
      </c>
      <c r="I14" s="109">
        <f>AVERAGE(I10,I12)</f>
        <v>0.64302638128421918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40.269999999999996</v>
      </c>
      <c r="G15" s="115">
        <f>AVERAGE(G11,G13)</f>
        <v>40.679383838383842</v>
      </c>
      <c r="H15" s="115" t="s">
        <v>164</v>
      </c>
      <c r="I15" s="116">
        <f>AVERAGE(I11,I13)</f>
        <v>0.40938383838384595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40.200000000000003</v>
      </c>
      <c r="G16" s="119">
        <f>AVERAGE(G10:G13)</f>
        <v>40.726205109834034</v>
      </c>
      <c r="H16" s="120"/>
      <c r="I16" s="121">
        <f>AVERAGE(I10:I13)</f>
        <v>0.52620510983403257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Трофименко Иван</v>
      </c>
      <c r="D18" s="131" t="str">
        <f>B11</f>
        <v>Таволжан Виталик</v>
      </c>
      <c r="E18" s="131" t="str">
        <f>B12</f>
        <v>Трофименко Иван</v>
      </c>
      <c r="F18" s="131" t="str">
        <f>B13</f>
        <v>Таволжан Виталик</v>
      </c>
    </row>
    <row r="19" spans="2:14" x14ac:dyDescent="0.25">
      <c r="B19" s="1">
        <v>1</v>
      </c>
      <c r="C19" s="132">
        <v>43.47</v>
      </c>
      <c r="D19" s="133">
        <v>41.19</v>
      </c>
      <c r="E19" s="133">
        <v>43.63</v>
      </c>
      <c r="F19" s="134">
        <v>41.88</v>
      </c>
      <c r="M19" s="2"/>
      <c r="N19" s="2"/>
    </row>
    <row r="20" spans="2:14" x14ac:dyDescent="0.25">
      <c r="B20" s="1">
        <v>2</v>
      </c>
      <c r="C20" s="135">
        <v>40.42</v>
      </c>
      <c r="D20" s="136">
        <v>40.86</v>
      </c>
      <c r="E20" s="136">
        <v>40.85</v>
      </c>
      <c r="F20" s="137">
        <v>41.16</v>
      </c>
      <c r="M20" s="3"/>
      <c r="N20" s="3"/>
    </row>
    <row r="21" spans="2:14" x14ac:dyDescent="0.25">
      <c r="B21" s="1">
        <v>3</v>
      </c>
      <c r="C21" s="135">
        <v>40.94</v>
      </c>
      <c r="D21" s="136">
        <v>41.62</v>
      </c>
      <c r="E21" s="136">
        <v>41.93</v>
      </c>
      <c r="F21" s="137">
        <v>40.98</v>
      </c>
      <c r="M21" s="3"/>
      <c r="N21" s="3"/>
    </row>
    <row r="22" spans="2:14" x14ac:dyDescent="0.25">
      <c r="B22" s="1">
        <v>4</v>
      </c>
      <c r="C22" s="135">
        <v>40.520000000000003</v>
      </c>
      <c r="D22" s="136">
        <v>40.86</v>
      </c>
      <c r="E22" s="136">
        <v>40.5</v>
      </c>
      <c r="F22" s="137">
        <v>40.340000000000003</v>
      </c>
      <c r="M22" s="3"/>
      <c r="N22" s="3"/>
    </row>
    <row r="23" spans="2:14" x14ac:dyDescent="0.25">
      <c r="B23" s="1">
        <v>5</v>
      </c>
      <c r="C23" s="135">
        <v>40.380000000000003</v>
      </c>
      <c r="D23" s="136">
        <v>40.74</v>
      </c>
      <c r="E23" s="136">
        <v>40.61</v>
      </c>
      <c r="F23" s="137">
        <v>40.35</v>
      </c>
    </row>
    <row r="24" spans="2:14" x14ac:dyDescent="0.25">
      <c r="B24" s="1">
        <v>6</v>
      </c>
      <c r="C24" s="135">
        <v>40.15</v>
      </c>
      <c r="D24" s="136">
        <v>40.96</v>
      </c>
      <c r="E24" s="136">
        <v>40.590000000000003</v>
      </c>
      <c r="F24" s="137">
        <v>40.74</v>
      </c>
    </row>
    <row r="25" spans="2:14" x14ac:dyDescent="0.25">
      <c r="B25" s="1">
        <v>7</v>
      </c>
      <c r="C25" s="135">
        <v>40.47</v>
      </c>
      <c r="D25" s="136">
        <v>40.76</v>
      </c>
      <c r="E25" s="136">
        <v>40.9</v>
      </c>
      <c r="F25" s="137">
        <v>40.5</v>
      </c>
    </row>
    <row r="26" spans="2:14" x14ac:dyDescent="0.25">
      <c r="B26" s="1">
        <v>8</v>
      </c>
      <c r="C26" s="135">
        <v>40.28</v>
      </c>
      <c r="D26" s="136">
        <v>40.619999999999997</v>
      </c>
      <c r="E26" s="136">
        <v>40.450000000000003</v>
      </c>
      <c r="F26" s="137">
        <v>40.450000000000003</v>
      </c>
    </row>
    <row r="27" spans="2:14" x14ac:dyDescent="0.25">
      <c r="B27" s="1">
        <v>9</v>
      </c>
      <c r="C27" s="135">
        <v>40.54</v>
      </c>
      <c r="D27" s="136">
        <v>41.46</v>
      </c>
      <c r="E27" s="136">
        <v>40.47</v>
      </c>
      <c r="F27" s="137">
        <v>40.590000000000003</v>
      </c>
    </row>
    <row r="28" spans="2:14" x14ac:dyDescent="0.25">
      <c r="B28" s="1">
        <v>10</v>
      </c>
      <c r="C28" s="135">
        <v>41.49</v>
      </c>
      <c r="D28" s="136">
        <v>40.53</v>
      </c>
      <c r="E28" s="136">
        <v>40.49</v>
      </c>
      <c r="F28" s="137">
        <v>40.49</v>
      </c>
    </row>
    <row r="29" spans="2:14" x14ac:dyDescent="0.25">
      <c r="B29" s="1">
        <v>11</v>
      </c>
      <c r="C29" s="135">
        <v>40.36</v>
      </c>
      <c r="D29" s="136">
        <v>40.450000000000003</v>
      </c>
      <c r="E29" s="136">
        <v>40.4</v>
      </c>
      <c r="F29" s="137">
        <v>40.44</v>
      </c>
    </row>
    <row r="30" spans="2:14" x14ac:dyDescent="0.25">
      <c r="B30" s="1">
        <v>12</v>
      </c>
      <c r="C30" s="135">
        <v>40.42</v>
      </c>
      <c r="D30" s="136">
        <v>40.659999999999997</v>
      </c>
      <c r="E30" s="136">
        <v>40.35</v>
      </c>
      <c r="F30" s="137">
        <v>40.630000000000003</v>
      </c>
    </row>
    <row r="31" spans="2:14" x14ac:dyDescent="0.25">
      <c r="B31" s="1">
        <v>13</v>
      </c>
      <c r="C31" s="135">
        <v>40.369999999999997</v>
      </c>
      <c r="D31" s="136">
        <v>40.380000000000003</v>
      </c>
      <c r="E31" s="136">
        <v>40.49</v>
      </c>
      <c r="F31" s="137">
        <v>40.369999999999997</v>
      </c>
    </row>
    <row r="32" spans="2:14" x14ac:dyDescent="0.25">
      <c r="B32" s="1">
        <v>14</v>
      </c>
      <c r="C32" s="135">
        <v>40.35</v>
      </c>
      <c r="D32" s="136">
        <v>40.54</v>
      </c>
      <c r="E32" s="136">
        <v>42.44</v>
      </c>
      <c r="F32" s="137">
        <v>40.56</v>
      </c>
    </row>
    <row r="33" spans="2:6" x14ac:dyDescent="0.25">
      <c r="B33" s="1">
        <v>15</v>
      </c>
      <c r="C33" s="135">
        <v>40.51</v>
      </c>
      <c r="D33" s="136">
        <v>40.53</v>
      </c>
      <c r="E33" s="136">
        <v>42.24</v>
      </c>
      <c r="F33" s="137">
        <v>40.479999999999997</v>
      </c>
    </row>
    <row r="34" spans="2:6" x14ac:dyDescent="0.25">
      <c r="B34" s="1">
        <v>16</v>
      </c>
      <c r="C34" s="135">
        <v>40.369999999999997</v>
      </c>
      <c r="D34" s="136">
        <v>40.35</v>
      </c>
      <c r="E34" s="136">
        <v>41.1</v>
      </c>
      <c r="F34" s="137">
        <v>40.270000000000003</v>
      </c>
    </row>
    <row r="35" spans="2:6" x14ac:dyDescent="0.25">
      <c r="B35" s="1">
        <v>17</v>
      </c>
      <c r="C35" s="135">
        <v>40.299999999999997</v>
      </c>
      <c r="D35" s="136">
        <v>40.51</v>
      </c>
      <c r="E35" s="136">
        <v>41.38</v>
      </c>
      <c r="F35" s="137">
        <v>40.35</v>
      </c>
    </row>
    <row r="36" spans="2:6" x14ac:dyDescent="0.25">
      <c r="B36" s="1">
        <v>18</v>
      </c>
      <c r="C36" s="135">
        <v>40.450000000000003</v>
      </c>
      <c r="D36" s="136">
        <v>40.61</v>
      </c>
      <c r="E36" s="136">
        <v>42.9</v>
      </c>
      <c r="F36" s="137">
        <v>40.64</v>
      </c>
    </row>
    <row r="37" spans="2:6" x14ac:dyDescent="0.25">
      <c r="B37" s="1">
        <v>19</v>
      </c>
      <c r="C37" s="135">
        <v>40.36</v>
      </c>
      <c r="D37" s="136">
        <v>40.35</v>
      </c>
      <c r="E37" s="136">
        <v>40.799999999999997</v>
      </c>
      <c r="F37" s="137">
        <v>40.49</v>
      </c>
    </row>
    <row r="38" spans="2:6" x14ac:dyDescent="0.25">
      <c r="B38" s="1">
        <v>20</v>
      </c>
      <c r="C38" s="135">
        <v>40.270000000000003</v>
      </c>
      <c r="D38" s="136">
        <v>40.67</v>
      </c>
      <c r="E38" s="136">
        <v>40.450000000000003</v>
      </c>
      <c r="F38" s="137">
        <v>40.590000000000003</v>
      </c>
    </row>
    <row r="39" spans="2:6" x14ac:dyDescent="0.25">
      <c r="B39" s="1">
        <v>21</v>
      </c>
      <c r="C39" s="135">
        <v>40.75</v>
      </c>
      <c r="D39" s="136">
        <v>40.659999999999997</v>
      </c>
      <c r="E39" s="136">
        <v>40.35</v>
      </c>
      <c r="F39" s="137">
        <v>40.630000000000003</v>
      </c>
    </row>
    <row r="40" spans="2:6" x14ac:dyDescent="0.25">
      <c r="B40" s="1">
        <v>22</v>
      </c>
      <c r="C40" s="135">
        <v>40.46</v>
      </c>
      <c r="D40" s="136">
        <v>40.6</v>
      </c>
      <c r="E40" s="136">
        <v>40.47</v>
      </c>
      <c r="F40" s="137">
        <v>41.1</v>
      </c>
    </row>
    <row r="41" spans="2:6" x14ac:dyDescent="0.25">
      <c r="B41" s="1">
        <v>23</v>
      </c>
      <c r="C41" s="135">
        <v>40.659999999999997</v>
      </c>
      <c r="D41" s="136">
        <v>40.39</v>
      </c>
      <c r="E41" s="136">
        <v>40.32</v>
      </c>
      <c r="F41" s="137">
        <v>41.1</v>
      </c>
    </row>
    <row r="42" spans="2:6" x14ac:dyDescent="0.25">
      <c r="B42" s="1">
        <v>24</v>
      </c>
      <c r="C42" s="135">
        <v>40.409999999999997</v>
      </c>
      <c r="D42" s="136">
        <v>40.74</v>
      </c>
      <c r="E42" s="136">
        <v>40.29</v>
      </c>
      <c r="F42" s="137">
        <v>41.12</v>
      </c>
    </row>
    <row r="43" spans="2:6" x14ac:dyDescent="0.25">
      <c r="B43" s="1">
        <v>25</v>
      </c>
      <c r="C43" s="135">
        <v>40.86</v>
      </c>
      <c r="D43" s="136">
        <v>40.729999999999997</v>
      </c>
      <c r="E43" s="136">
        <v>40.44</v>
      </c>
      <c r="F43" s="137">
        <v>40.54</v>
      </c>
    </row>
    <row r="44" spans="2:6" x14ac:dyDescent="0.25">
      <c r="B44" s="1">
        <v>26</v>
      </c>
      <c r="C44" s="135">
        <v>40.61</v>
      </c>
      <c r="D44" s="136">
        <v>41.71</v>
      </c>
      <c r="E44" s="136">
        <v>40.65</v>
      </c>
      <c r="F44" s="137">
        <v>40.450000000000003</v>
      </c>
    </row>
    <row r="45" spans="2:6" x14ac:dyDescent="0.25">
      <c r="B45" s="1">
        <v>27</v>
      </c>
      <c r="C45" s="135">
        <v>41.68</v>
      </c>
      <c r="D45" s="136">
        <v>40.53</v>
      </c>
      <c r="E45" s="136">
        <v>40.42</v>
      </c>
      <c r="F45" s="137">
        <v>40.64</v>
      </c>
    </row>
    <row r="46" spans="2:6" x14ac:dyDescent="0.25">
      <c r="B46" s="1">
        <v>28</v>
      </c>
      <c r="C46" s="135">
        <v>40.479999999999997</v>
      </c>
      <c r="D46" s="136">
        <v>40.520000000000003</v>
      </c>
      <c r="E46" s="136">
        <v>40.78</v>
      </c>
      <c r="F46" s="137">
        <v>40.619999999999997</v>
      </c>
    </row>
    <row r="47" spans="2:6" x14ac:dyDescent="0.25">
      <c r="B47" s="1">
        <v>29</v>
      </c>
      <c r="C47" s="135">
        <v>40.729999999999997</v>
      </c>
      <c r="D47" s="136">
        <v>40.75</v>
      </c>
      <c r="E47" s="136">
        <v>40.6</v>
      </c>
      <c r="F47" s="137">
        <v>40.19</v>
      </c>
    </row>
    <row r="48" spans="2:6" x14ac:dyDescent="0.25">
      <c r="B48" s="1">
        <v>30</v>
      </c>
      <c r="C48" s="135">
        <v>40.590000000000003</v>
      </c>
      <c r="D48" s="136">
        <v>40.58</v>
      </c>
      <c r="E48" s="136">
        <v>40.47</v>
      </c>
      <c r="F48" s="137">
        <v>40.409999999999997</v>
      </c>
    </row>
    <row r="49" spans="2:6" x14ac:dyDescent="0.25">
      <c r="B49" s="1">
        <v>31</v>
      </c>
      <c r="C49" s="135">
        <v>40.76</v>
      </c>
      <c r="D49" s="136">
        <v>40.89</v>
      </c>
      <c r="E49" s="136">
        <v>40.65</v>
      </c>
      <c r="F49" s="137">
        <v>40.44</v>
      </c>
    </row>
    <row r="50" spans="2:6" x14ac:dyDescent="0.25">
      <c r="B50" s="1">
        <v>32</v>
      </c>
      <c r="C50" s="135">
        <v>40.89</v>
      </c>
      <c r="D50" s="136">
        <v>41.19</v>
      </c>
      <c r="E50" s="136">
        <v>40.590000000000003</v>
      </c>
      <c r="F50" s="137">
        <v>40.270000000000003</v>
      </c>
    </row>
    <row r="51" spans="2:6" x14ac:dyDescent="0.25">
      <c r="B51" s="1">
        <v>33</v>
      </c>
      <c r="C51" s="135">
        <v>41.06</v>
      </c>
      <c r="D51" s="136">
        <v>40.64</v>
      </c>
      <c r="E51" s="136">
        <v>40.11</v>
      </c>
      <c r="F51" s="137">
        <v>40.36</v>
      </c>
    </row>
    <row r="52" spans="2:6" x14ac:dyDescent="0.25">
      <c r="B52" s="1">
        <v>34</v>
      </c>
      <c r="C52" s="135">
        <v>40.54</v>
      </c>
      <c r="D52" s="136">
        <v>40.47</v>
      </c>
      <c r="E52" s="136">
        <v>40.49</v>
      </c>
      <c r="F52" s="137"/>
    </row>
    <row r="53" spans="2:6" x14ac:dyDescent="0.25">
      <c r="B53" s="1">
        <v>35</v>
      </c>
      <c r="C53" s="135">
        <v>41.03</v>
      </c>
      <c r="D53" s="136">
        <v>40.53</v>
      </c>
      <c r="E53" s="136">
        <v>40.83</v>
      </c>
      <c r="F53" s="137"/>
    </row>
    <row r="54" spans="2:6" x14ac:dyDescent="0.25">
      <c r="B54" s="1">
        <v>36</v>
      </c>
      <c r="C54" s="135">
        <v>40.83</v>
      </c>
      <c r="D54" s="136">
        <v>40.94</v>
      </c>
      <c r="E54" s="136">
        <v>40.520000000000003</v>
      </c>
      <c r="F54" s="137"/>
    </row>
    <row r="55" spans="2:6" x14ac:dyDescent="0.25">
      <c r="B55" s="1">
        <v>37</v>
      </c>
      <c r="C55" s="135">
        <v>40.659999999999997</v>
      </c>
      <c r="D55" s="136">
        <v>40.89</v>
      </c>
      <c r="E55" s="136">
        <v>40.630000000000003</v>
      </c>
      <c r="F55" s="137"/>
    </row>
    <row r="56" spans="2:6" x14ac:dyDescent="0.25">
      <c r="B56" s="1">
        <v>38</v>
      </c>
      <c r="C56" s="135">
        <v>41.08</v>
      </c>
      <c r="D56" s="136">
        <v>40.630000000000003</v>
      </c>
      <c r="E56" s="136">
        <v>40.57</v>
      </c>
      <c r="F56" s="137"/>
    </row>
    <row r="57" spans="2:6" x14ac:dyDescent="0.25">
      <c r="B57" s="1">
        <v>39</v>
      </c>
      <c r="C57" s="135">
        <v>40.85</v>
      </c>
      <c r="D57" s="136">
        <v>41.02</v>
      </c>
      <c r="E57" s="136">
        <v>40.33</v>
      </c>
      <c r="F57" s="137"/>
    </row>
    <row r="58" spans="2:6" x14ac:dyDescent="0.25">
      <c r="B58" s="1">
        <v>40</v>
      </c>
      <c r="C58" s="135">
        <v>40.69</v>
      </c>
      <c r="D58" s="136">
        <v>40.68</v>
      </c>
      <c r="E58" s="136">
        <v>40.46</v>
      </c>
      <c r="F58" s="137"/>
    </row>
    <row r="59" spans="2:6" x14ac:dyDescent="0.25">
      <c r="B59" s="1">
        <v>41</v>
      </c>
      <c r="C59" s="135">
        <v>40.950000000000003</v>
      </c>
      <c r="D59" s="136">
        <v>40.409999999999997</v>
      </c>
      <c r="E59" s="136">
        <v>40.54</v>
      </c>
      <c r="F59" s="137"/>
    </row>
    <row r="60" spans="2:6" x14ac:dyDescent="0.25">
      <c r="B60" s="1">
        <v>42</v>
      </c>
      <c r="C60" s="135"/>
      <c r="D60" s="136">
        <v>41.27</v>
      </c>
      <c r="E60" s="136">
        <v>41</v>
      </c>
      <c r="F60" s="137"/>
    </row>
    <row r="61" spans="2:6" x14ac:dyDescent="0.25">
      <c r="B61" s="1">
        <v>43</v>
      </c>
      <c r="C61" s="135"/>
      <c r="D61" s="136">
        <v>40.67</v>
      </c>
      <c r="E61" s="136">
        <v>40.590000000000003</v>
      </c>
      <c r="F61" s="137"/>
    </row>
    <row r="62" spans="2:6" x14ac:dyDescent="0.25">
      <c r="B62" s="1">
        <v>44</v>
      </c>
      <c r="C62" s="135"/>
      <c r="D62" s="136">
        <v>40.71</v>
      </c>
      <c r="E62" s="136">
        <v>40.6</v>
      </c>
      <c r="F62" s="137"/>
    </row>
    <row r="63" spans="2:6" x14ac:dyDescent="0.25">
      <c r="B63" s="1">
        <v>45</v>
      </c>
      <c r="C63" s="135"/>
      <c r="D63" s="136">
        <v>40.840000000000003</v>
      </c>
      <c r="E63" s="136">
        <v>40.520000000000003</v>
      </c>
      <c r="F63" s="137"/>
    </row>
    <row r="64" spans="2:6" x14ac:dyDescent="0.25">
      <c r="B64" s="1">
        <v>46</v>
      </c>
      <c r="C64" s="135"/>
      <c r="D64" s="136"/>
      <c r="E64" s="136">
        <v>43.51</v>
      </c>
      <c r="F64" s="137"/>
    </row>
    <row r="65" spans="2:6" x14ac:dyDescent="0.25">
      <c r="B65" s="1">
        <v>47</v>
      </c>
      <c r="C65" s="135"/>
      <c r="D65" s="136"/>
      <c r="E65" s="136">
        <v>40.49</v>
      </c>
      <c r="F65" s="137"/>
    </row>
    <row r="66" spans="2:6" x14ac:dyDescent="0.25">
      <c r="B66" s="1">
        <v>48</v>
      </c>
      <c r="C66" s="135"/>
      <c r="D66" s="136"/>
      <c r="E66" s="136">
        <v>40.33</v>
      </c>
      <c r="F66" s="137"/>
    </row>
    <row r="67" spans="2:6" x14ac:dyDescent="0.25">
      <c r="B67" s="1">
        <v>49</v>
      </c>
      <c r="C67" s="135"/>
      <c r="D67" s="136"/>
      <c r="E67" s="136">
        <v>40.590000000000003</v>
      </c>
      <c r="F67" s="137"/>
    </row>
    <row r="68" spans="2:6" x14ac:dyDescent="0.25">
      <c r="B68" s="1">
        <v>50</v>
      </c>
      <c r="C68" s="135"/>
      <c r="D68" s="136"/>
      <c r="E68" s="136"/>
      <c r="F68" s="137"/>
    </row>
    <row r="69" spans="2:6" x14ac:dyDescent="0.25">
      <c r="B69" s="1">
        <v>51</v>
      </c>
      <c r="C69" s="135"/>
      <c r="D69" s="136"/>
      <c r="E69" s="136"/>
      <c r="F69" s="137"/>
    </row>
    <row r="70" spans="2:6" x14ac:dyDescent="0.25">
      <c r="B70" s="1">
        <v>52</v>
      </c>
      <c r="C70" s="135"/>
      <c r="D70" s="136"/>
      <c r="E70" s="136"/>
      <c r="F70" s="137"/>
    </row>
    <row r="71" spans="2:6" x14ac:dyDescent="0.25">
      <c r="B71" s="1">
        <v>53</v>
      </c>
      <c r="C71" s="135"/>
      <c r="D71" s="136"/>
      <c r="E71" s="136"/>
      <c r="F71" s="137"/>
    </row>
    <row r="72" spans="2:6" x14ac:dyDescent="0.25">
      <c r="B72" s="1">
        <v>54</v>
      </c>
      <c r="C72" s="135"/>
      <c r="D72" s="136"/>
      <c r="E72" s="136"/>
      <c r="F72" s="137"/>
    </row>
    <row r="73" spans="2:6" x14ac:dyDescent="0.25">
      <c r="B73" s="1">
        <v>55</v>
      </c>
      <c r="C73" s="135"/>
      <c r="D73" s="136"/>
      <c r="E73" s="136"/>
      <c r="F73" s="137"/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9" sqref="F19:F5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8" t="s">
        <v>63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1:16" ht="7.5" customHeight="1" x14ac:dyDescent="0.25"/>
    <row r="6" spans="1:16" ht="17.25" x14ac:dyDescent="0.3">
      <c r="A6" s="189" t="s">
        <v>115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39" t="s">
        <v>44</v>
      </c>
      <c r="B8" s="240" t="s">
        <v>13</v>
      </c>
      <c r="C8" s="241" t="s">
        <v>18</v>
      </c>
      <c r="D8" s="240" t="s">
        <v>45</v>
      </c>
      <c r="E8" s="243" t="s">
        <v>46</v>
      </c>
      <c r="F8" s="245" t="s">
        <v>47</v>
      </c>
      <c r="G8" s="246"/>
      <c r="H8" s="246"/>
      <c r="I8" s="247"/>
      <c r="J8" s="248" t="s">
        <v>48</v>
      </c>
      <c r="K8" s="239" t="s">
        <v>49</v>
      </c>
      <c r="L8" s="239"/>
      <c r="M8" s="82"/>
      <c r="N8" s="82"/>
    </row>
    <row r="9" spans="1:16" s="2" customFormat="1" ht="27.75" customHeight="1" thickBot="1" x14ac:dyDescent="0.3">
      <c r="A9" s="239"/>
      <c r="B9" s="240"/>
      <c r="C9" s="242"/>
      <c r="D9" s="240"/>
      <c r="E9" s="244"/>
      <c r="F9" s="83" t="s">
        <v>50</v>
      </c>
      <c r="G9" s="83" t="s">
        <v>51</v>
      </c>
      <c r="H9" s="83" t="s">
        <v>52</v>
      </c>
      <c r="I9" s="84" t="s">
        <v>53</v>
      </c>
      <c r="J9" s="249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101</v>
      </c>
      <c r="C10" s="88">
        <v>6</v>
      </c>
      <c r="D10" s="88">
        <v>36</v>
      </c>
      <c r="E10" s="89">
        <f>D10</f>
        <v>36</v>
      </c>
      <c r="F10" s="181">
        <f>MIN(C19:C83)</f>
        <v>40.25</v>
      </c>
      <c r="G10" s="162">
        <f>AVERAGE(C19:C83)</f>
        <v>41.106857142857137</v>
      </c>
      <c r="H10" s="91">
        <v>0</v>
      </c>
      <c r="I10" s="92">
        <f>G10-F10</f>
        <v>0.85685714285713743</v>
      </c>
      <c r="J10" s="93">
        <v>1.8240740740740741E-2</v>
      </c>
      <c r="K10" s="93">
        <f>J10</f>
        <v>1.8240740740740741E-2</v>
      </c>
      <c r="L10" s="94">
        <f>K10</f>
        <v>1.8240740740740741E-2</v>
      </c>
      <c r="M10" s="95" t="s">
        <v>167</v>
      </c>
      <c r="N10" s="96"/>
      <c r="O10" s="163"/>
      <c r="P10" s="98"/>
    </row>
    <row r="11" spans="1:16" s="3" customFormat="1" ht="30" customHeight="1" thickBot="1" x14ac:dyDescent="0.3">
      <c r="A11" s="86">
        <v>2</v>
      </c>
      <c r="B11" s="87" t="s">
        <v>100</v>
      </c>
      <c r="C11" s="88">
        <v>1</v>
      </c>
      <c r="D11" s="88">
        <v>86</v>
      </c>
      <c r="E11" s="89">
        <f>D11-D10</f>
        <v>50</v>
      </c>
      <c r="F11" s="182">
        <f>MIN(D19:D83)</f>
        <v>40.590000000000003</v>
      </c>
      <c r="G11" s="161">
        <f>AVERAGE(D19:D83)</f>
        <v>41.293265306122443</v>
      </c>
      <c r="H11" s="91">
        <v>1</v>
      </c>
      <c r="I11" s="92">
        <f>G11-F11</f>
        <v>0.70326530612243943</v>
      </c>
      <c r="J11" s="93">
        <v>4.3206018518518519E-2</v>
      </c>
      <c r="K11" s="93">
        <f>J11-J10</f>
        <v>2.4965277777777777E-2</v>
      </c>
      <c r="L11" s="94">
        <f>K11</f>
        <v>2.4965277777777777E-2</v>
      </c>
      <c r="M11" s="95" t="s">
        <v>168</v>
      </c>
      <c r="N11" s="96"/>
      <c r="O11" s="97"/>
      <c r="P11" s="98"/>
    </row>
    <row r="12" spans="1:16" s="3" customFormat="1" ht="30" customHeight="1" x14ac:dyDescent="0.25">
      <c r="A12" s="86">
        <v>3</v>
      </c>
      <c r="B12" s="87" t="s">
        <v>101</v>
      </c>
      <c r="C12" s="99">
        <v>21</v>
      </c>
      <c r="D12" s="88">
        <v>134</v>
      </c>
      <c r="E12" s="89">
        <f>D12-D11</f>
        <v>48</v>
      </c>
      <c r="F12" s="164">
        <f>MIN(E19:E83)</f>
        <v>40.44</v>
      </c>
      <c r="G12" s="90">
        <f>AVERAGE(E19:E83)</f>
        <v>40.957446808510646</v>
      </c>
      <c r="H12" s="91">
        <v>2</v>
      </c>
      <c r="I12" s="92">
        <f>G12-F12</f>
        <v>0.51744680851064828</v>
      </c>
      <c r="J12" s="93">
        <v>6.7060185185185181E-2</v>
      </c>
      <c r="K12" s="93">
        <f>J12-J11</f>
        <v>2.3854166666666662E-2</v>
      </c>
      <c r="L12" s="93">
        <f>K12+K11</f>
        <v>4.8819444444444443E-2</v>
      </c>
      <c r="M12" s="95" t="s">
        <v>169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100</v>
      </c>
      <c r="C13" s="102">
        <v>6</v>
      </c>
      <c r="D13" s="102">
        <v>169</v>
      </c>
      <c r="E13" s="89">
        <f>D13-D12</f>
        <v>35</v>
      </c>
      <c r="F13" s="126">
        <f>MIN(F19:F83)</f>
        <v>40.729999999999997</v>
      </c>
      <c r="G13" s="127">
        <f>AVERAGE(F19:F83)</f>
        <v>41.258857142857131</v>
      </c>
      <c r="H13" s="128">
        <v>2</v>
      </c>
      <c r="I13" s="103">
        <f>G13-F13</f>
        <v>0.52885714285713448</v>
      </c>
      <c r="J13" s="93">
        <v>8.3611111111111122E-2</v>
      </c>
      <c r="K13" s="105">
        <f>J13-J12</f>
        <v>1.6550925925925941E-2</v>
      </c>
      <c r="L13" s="104">
        <f>K13+K10</f>
        <v>3.4791666666666679E-2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40.344999999999999</v>
      </c>
      <c r="G14" s="130">
        <f>AVERAGE(G10,G12)</f>
        <v>41.032151975683888</v>
      </c>
      <c r="H14" s="130" t="s">
        <v>138</v>
      </c>
      <c r="I14" s="109">
        <f>AVERAGE(I10,I12)</f>
        <v>0.68715197568389286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40.659999999999997</v>
      </c>
      <c r="G15" s="115">
        <f>AVERAGE(G11,G13)</f>
        <v>41.276061224489787</v>
      </c>
      <c r="H15" s="115" t="s">
        <v>170</v>
      </c>
      <c r="I15" s="116">
        <f>AVERAGE(I11,I13)</f>
        <v>0.61606122448978695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 t="s">
        <v>29</v>
      </c>
      <c r="C16" s="117"/>
      <c r="D16" s="113"/>
      <c r="E16" s="113"/>
      <c r="F16" s="118">
        <f>AVERAGE(F10:F13)</f>
        <v>40.502499999999998</v>
      </c>
      <c r="G16" s="119">
        <f>AVERAGE(G10:G13)</f>
        <v>41.154106600086834</v>
      </c>
      <c r="H16" s="120"/>
      <c r="I16" s="121">
        <f>AVERAGE(I10:I13)</f>
        <v>0.6516066000868399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Горбоконь Андрей</v>
      </c>
      <c r="D18" s="131" t="str">
        <f>B11</f>
        <v>Доценко Анатолий</v>
      </c>
      <c r="E18" s="131" t="str">
        <f>B12</f>
        <v>Горбоконь Андрей</v>
      </c>
      <c r="F18" s="131" t="str">
        <f>B13</f>
        <v>Доценко Анатолий</v>
      </c>
    </row>
    <row r="19" spans="2:14" x14ac:dyDescent="0.25">
      <c r="B19" s="1">
        <v>1</v>
      </c>
      <c r="C19" s="132">
        <v>44.39</v>
      </c>
      <c r="D19" s="133">
        <v>42.4</v>
      </c>
      <c r="E19" s="133">
        <v>42.83</v>
      </c>
      <c r="F19" s="134">
        <v>42.42</v>
      </c>
      <c r="M19" s="2"/>
      <c r="N19" s="2"/>
    </row>
    <row r="20" spans="2:14" x14ac:dyDescent="0.25">
      <c r="B20" s="1">
        <v>2</v>
      </c>
      <c r="C20" s="135">
        <v>41.62</v>
      </c>
      <c r="D20" s="136">
        <v>41.56</v>
      </c>
      <c r="E20" s="136">
        <v>41.5</v>
      </c>
      <c r="F20" s="137">
        <v>41.99</v>
      </c>
      <c r="M20" s="3"/>
      <c r="N20" s="3"/>
    </row>
    <row r="21" spans="2:14" x14ac:dyDescent="0.25">
      <c r="B21" s="1">
        <v>3</v>
      </c>
      <c r="C21" s="135">
        <v>41.91</v>
      </c>
      <c r="D21" s="136">
        <v>41.14</v>
      </c>
      <c r="E21" s="136">
        <v>41.25</v>
      </c>
      <c r="F21" s="137">
        <v>40.92</v>
      </c>
      <c r="M21" s="3"/>
      <c r="N21" s="3"/>
    </row>
    <row r="22" spans="2:14" x14ac:dyDescent="0.25">
      <c r="B22" s="1">
        <v>4</v>
      </c>
      <c r="C22" s="135">
        <v>40.86</v>
      </c>
      <c r="D22" s="136">
        <v>41.35</v>
      </c>
      <c r="E22" s="136">
        <v>40.92</v>
      </c>
      <c r="F22" s="137">
        <v>40.729999999999997</v>
      </c>
      <c r="M22" s="3"/>
      <c r="N22" s="3"/>
    </row>
    <row r="23" spans="2:14" x14ac:dyDescent="0.25">
      <c r="B23" s="1">
        <v>5</v>
      </c>
      <c r="C23" s="135">
        <v>41.95</v>
      </c>
      <c r="D23" s="136">
        <v>42.02</v>
      </c>
      <c r="E23" s="136">
        <v>40.799999999999997</v>
      </c>
      <c r="F23" s="137">
        <v>41.68</v>
      </c>
    </row>
    <row r="24" spans="2:14" x14ac:dyDescent="0.25">
      <c r="B24" s="1">
        <v>6</v>
      </c>
      <c r="C24" s="135">
        <v>41.35</v>
      </c>
      <c r="D24" s="136">
        <v>42.94</v>
      </c>
      <c r="E24" s="136">
        <v>41.01</v>
      </c>
      <c r="F24" s="137">
        <v>41.27</v>
      </c>
    </row>
    <row r="25" spans="2:14" x14ac:dyDescent="0.25">
      <c r="B25" s="1">
        <v>7</v>
      </c>
      <c r="C25" s="135">
        <v>40.76</v>
      </c>
      <c r="D25" s="136">
        <v>41.39</v>
      </c>
      <c r="E25" s="136">
        <v>40.65</v>
      </c>
      <c r="F25" s="137">
        <v>41.68</v>
      </c>
    </row>
    <row r="26" spans="2:14" x14ac:dyDescent="0.25">
      <c r="B26" s="1">
        <v>8</v>
      </c>
      <c r="C26" s="135">
        <v>40.92</v>
      </c>
      <c r="D26" s="136">
        <v>41.33</v>
      </c>
      <c r="E26" s="136">
        <v>40.76</v>
      </c>
      <c r="F26" s="137">
        <v>41.14</v>
      </c>
    </row>
    <row r="27" spans="2:14" x14ac:dyDescent="0.25">
      <c r="B27" s="1">
        <v>9</v>
      </c>
      <c r="C27" s="135">
        <v>40.619999999999997</v>
      </c>
      <c r="D27" s="136">
        <v>41.32</v>
      </c>
      <c r="E27" s="136">
        <v>41.26</v>
      </c>
      <c r="F27" s="137">
        <v>40.9</v>
      </c>
    </row>
    <row r="28" spans="2:14" x14ac:dyDescent="0.25">
      <c r="B28" s="1">
        <v>10</v>
      </c>
      <c r="C28" s="135">
        <v>40.75</v>
      </c>
      <c r="D28" s="136">
        <v>41.16</v>
      </c>
      <c r="E28" s="136">
        <v>40.880000000000003</v>
      </c>
      <c r="F28" s="137">
        <v>41.23</v>
      </c>
    </row>
    <row r="29" spans="2:14" x14ac:dyDescent="0.25">
      <c r="B29" s="1">
        <v>11</v>
      </c>
      <c r="C29" s="135">
        <v>40.82</v>
      </c>
      <c r="D29" s="136">
        <v>41.54</v>
      </c>
      <c r="E29" s="136">
        <v>40.590000000000003</v>
      </c>
      <c r="F29" s="137">
        <v>41.24</v>
      </c>
    </row>
    <row r="30" spans="2:14" x14ac:dyDescent="0.25">
      <c r="B30" s="1">
        <v>12</v>
      </c>
      <c r="C30" s="135">
        <v>40.71</v>
      </c>
      <c r="D30" s="136">
        <v>41.87</v>
      </c>
      <c r="E30" s="136">
        <v>42.3</v>
      </c>
      <c r="F30" s="137">
        <v>41.32</v>
      </c>
    </row>
    <row r="31" spans="2:14" x14ac:dyDescent="0.25">
      <c r="B31" s="1">
        <v>13</v>
      </c>
      <c r="C31" s="135">
        <v>40.25</v>
      </c>
      <c r="D31" s="136">
        <v>40.74</v>
      </c>
      <c r="E31" s="136">
        <v>41.12</v>
      </c>
      <c r="F31" s="137">
        <v>40.86</v>
      </c>
    </row>
    <row r="32" spans="2:14" x14ac:dyDescent="0.25">
      <c r="B32" s="1">
        <v>14</v>
      </c>
      <c r="C32" s="135">
        <v>40.69</v>
      </c>
      <c r="D32" s="136">
        <v>41.18</v>
      </c>
      <c r="E32" s="136">
        <v>40.57</v>
      </c>
      <c r="F32" s="137">
        <v>41.02</v>
      </c>
    </row>
    <row r="33" spans="2:6" x14ac:dyDescent="0.25">
      <c r="B33" s="1">
        <v>15</v>
      </c>
      <c r="C33" s="135">
        <v>40.82</v>
      </c>
      <c r="D33" s="136">
        <v>41.14</v>
      </c>
      <c r="E33" s="136">
        <v>40.590000000000003</v>
      </c>
      <c r="F33" s="137">
        <v>41.41</v>
      </c>
    </row>
    <row r="34" spans="2:6" x14ac:dyDescent="0.25">
      <c r="B34" s="1">
        <v>16</v>
      </c>
      <c r="C34" s="135">
        <v>41.33</v>
      </c>
      <c r="D34" s="136">
        <v>40.770000000000003</v>
      </c>
      <c r="E34" s="136">
        <v>40.44</v>
      </c>
      <c r="F34" s="137">
        <v>40.78</v>
      </c>
    </row>
    <row r="35" spans="2:6" x14ac:dyDescent="0.25">
      <c r="B35" s="1">
        <v>17</v>
      </c>
      <c r="C35" s="135">
        <v>40.68</v>
      </c>
      <c r="D35" s="136">
        <v>40.98</v>
      </c>
      <c r="E35" s="136">
        <v>40.450000000000003</v>
      </c>
      <c r="F35" s="137">
        <v>41.25</v>
      </c>
    </row>
    <row r="36" spans="2:6" x14ac:dyDescent="0.25">
      <c r="B36" s="1">
        <v>18</v>
      </c>
      <c r="C36" s="135">
        <v>41.12</v>
      </c>
      <c r="D36" s="136">
        <v>40.76</v>
      </c>
      <c r="E36" s="136">
        <v>41.13</v>
      </c>
      <c r="F36" s="137">
        <v>40.83</v>
      </c>
    </row>
    <row r="37" spans="2:6" x14ac:dyDescent="0.25">
      <c r="B37" s="1">
        <v>19</v>
      </c>
      <c r="C37" s="135">
        <v>40.69</v>
      </c>
      <c r="D37" s="136">
        <v>42.38</v>
      </c>
      <c r="E37" s="136">
        <v>41.65</v>
      </c>
      <c r="F37" s="137">
        <v>41.49</v>
      </c>
    </row>
    <row r="38" spans="2:6" x14ac:dyDescent="0.25">
      <c r="B38" s="1">
        <v>20</v>
      </c>
      <c r="C38" s="135">
        <v>40.99</v>
      </c>
      <c r="D38" s="136">
        <v>40.92</v>
      </c>
      <c r="E38" s="136">
        <v>40.9</v>
      </c>
      <c r="F38" s="137">
        <v>41.72</v>
      </c>
    </row>
    <row r="39" spans="2:6" x14ac:dyDescent="0.25">
      <c r="B39" s="1">
        <v>21</v>
      </c>
      <c r="C39" s="135">
        <v>40.869999999999997</v>
      </c>
      <c r="D39" s="136">
        <v>41.06</v>
      </c>
      <c r="E39" s="136">
        <v>40.97</v>
      </c>
      <c r="F39" s="137">
        <v>41.14</v>
      </c>
    </row>
    <row r="40" spans="2:6" x14ac:dyDescent="0.25">
      <c r="B40" s="1">
        <v>22</v>
      </c>
      <c r="C40" s="135">
        <v>41.24</v>
      </c>
      <c r="D40" s="136">
        <v>41.05</v>
      </c>
      <c r="E40" s="136">
        <v>40.89</v>
      </c>
      <c r="F40" s="137">
        <v>41.17</v>
      </c>
    </row>
    <row r="41" spans="2:6" x14ac:dyDescent="0.25">
      <c r="B41" s="1">
        <v>23</v>
      </c>
      <c r="C41" s="135">
        <v>40.880000000000003</v>
      </c>
      <c r="D41" s="136">
        <v>40.729999999999997</v>
      </c>
      <c r="E41" s="136">
        <v>40.79</v>
      </c>
      <c r="F41" s="137">
        <v>41.05</v>
      </c>
    </row>
    <row r="42" spans="2:6" x14ac:dyDescent="0.25">
      <c r="B42" s="1">
        <v>24</v>
      </c>
      <c r="C42" s="135">
        <v>41.04</v>
      </c>
      <c r="D42" s="136">
        <v>40.840000000000003</v>
      </c>
      <c r="E42" s="136">
        <v>41.12</v>
      </c>
      <c r="F42" s="137">
        <v>41.21</v>
      </c>
    </row>
    <row r="43" spans="2:6" x14ac:dyDescent="0.25">
      <c r="B43" s="1">
        <v>25</v>
      </c>
      <c r="C43" s="135">
        <v>40.869999999999997</v>
      </c>
      <c r="D43" s="136">
        <v>40.619999999999997</v>
      </c>
      <c r="E43" s="136">
        <v>40.450000000000003</v>
      </c>
      <c r="F43" s="137">
        <v>41.11</v>
      </c>
    </row>
    <row r="44" spans="2:6" x14ac:dyDescent="0.25">
      <c r="B44" s="1">
        <v>26</v>
      </c>
      <c r="C44" s="135">
        <v>41.05</v>
      </c>
      <c r="D44" s="136">
        <v>41.12</v>
      </c>
      <c r="E44" s="136">
        <v>40.57</v>
      </c>
      <c r="F44" s="137">
        <v>41.29</v>
      </c>
    </row>
    <row r="45" spans="2:6" x14ac:dyDescent="0.25">
      <c r="B45" s="1">
        <v>27</v>
      </c>
      <c r="C45" s="135">
        <v>40.840000000000003</v>
      </c>
      <c r="D45" s="136">
        <v>40.799999999999997</v>
      </c>
      <c r="E45" s="136">
        <v>40.74</v>
      </c>
      <c r="F45" s="137">
        <v>41.08</v>
      </c>
    </row>
    <row r="46" spans="2:6" x14ac:dyDescent="0.25">
      <c r="B46" s="1">
        <v>28</v>
      </c>
      <c r="C46" s="135">
        <v>40.799999999999997</v>
      </c>
      <c r="D46" s="136">
        <v>41.11</v>
      </c>
      <c r="E46" s="136">
        <v>41.01</v>
      </c>
      <c r="F46" s="137">
        <v>41.28</v>
      </c>
    </row>
    <row r="47" spans="2:6" x14ac:dyDescent="0.25">
      <c r="B47" s="1">
        <v>29</v>
      </c>
      <c r="C47" s="135">
        <v>40.94</v>
      </c>
      <c r="D47" s="136">
        <v>40.590000000000003</v>
      </c>
      <c r="E47" s="136">
        <v>40.57</v>
      </c>
      <c r="F47" s="137">
        <v>41.3</v>
      </c>
    </row>
    <row r="48" spans="2:6" x14ac:dyDescent="0.25">
      <c r="B48" s="1">
        <v>30</v>
      </c>
      <c r="C48" s="135">
        <v>41.32</v>
      </c>
      <c r="D48" s="136">
        <v>41.25</v>
      </c>
      <c r="E48" s="136">
        <v>41.98</v>
      </c>
      <c r="F48" s="137">
        <v>41.24</v>
      </c>
    </row>
    <row r="49" spans="2:6" x14ac:dyDescent="0.25">
      <c r="B49" s="1">
        <v>31</v>
      </c>
      <c r="C49" s="135">
        <v>41.48</v>
      </c>
      <c r="D49" s="136">
        <v>40.98</v>
      </c>
      <c r="E49" s="136">
        <v>40.98</v>
      </c>
      <c r="F49" s="137">
        <v>40.99</v>
      </c>
    </row>
    <row r="50" spans="2:6" x14ac:dyDescent="0.25">
      <c r="B50" s="1">
        <v>32</v>
      </c>
      <c r="C50" s="135">
        <v>40.81</v>
      </c>
      <c r="D50" s="136">
        <v>41.3</v>
      </c>
      <c r="E50" s="136">
        <v>40.909999999999997</v>
      </c>
      <c r="F50" s="137">
        <v>41</v>
      </c>
    </row>
    <row r="51" spans="2:6" x14ac:dyDescent="0.25">
      <c r="B51" s="1">
        <v>33</v>
      </c>
      <c r="C51" s="135">
        <v>41.26</v>
      </c>
      <c r="D51" s="136">
        <v>40.93</v>
      </c>
      <c r="E51" s="136">
        <v>40.76</v>
      </c>
      <c r="F51" s="137">
        <v>41.77</v>
      </c>
    </row>
    <row r="52" spans="2:6" x14ac:dyDescent="0.25">
      <c r="B52" s="1">
        <v>34</v>
      </c>
      <c r="C52" s="135">
        <v>40.92</v>
      </c>
      <c r="D52" s="136">
        <v>41.17</v>
      </c>
      <c r="E52" s="136">
        <v>40.72</v>
      </c>
      <c r="F52" s="137">
        <v>41.45</v>
      </c>
    </row>
    <row r="53" spans="2:6" x14ac:dyDescent="0.25">
      <c r="B53" s="1">
        <v>35</v>
      </c>
      <c r="C53" s="135">
        <v>41.19</v>
      </c>
      <c r="D53" s="136">
        <v>41.1</v>
      </c>
      <c r="E53" s="136">
        <v>40.700000000000003</v>
      </c>
      <c r="F53" s="137">
        <v>41.1</v>
      </c>
    </row>
    <row r="54" spans="2:6" x14ac:dyDescent="0.25">
      <c r="B54" s="1">
        <v>36</v>
      </c>
      <c r="C54" s="135"/>
      <c r="D54" s="136">
        <v>41.13</v>
      </c>
      <c r="E54" s="136">
        <v>40.79</v>
      </c>
      <c r="F54" s="137"/>
    </row>
    <row r="55" spans="2:6" x14ac:dyDescent="0.25">
      <c r="B55" s="1">
        <v>37</v>
      </c>
      <c r="C55" s="135"/>
      <c r="D55" s="136">
        <v>41.16</v>
      </c>
      <c r="E55" s="136">
        <v>40.880000000000003</v>
      </c>
      <c r="F55" s="137"/>
    </row>
    <row r="56" spans="2:6" x14ac:dyDescent="0.25">
      <c r="B56" s="1">
        <v>38</v>
      </c>
      <c r="C56" s="135"/>
      <c r="D56" s="136">
        <v>41.42</v>
      </c>
      <c r="E56" s="136">
        <v>40.93</v>
      </c>
      <c r="F56" s="137"/>
    </row>
    <row r="57" spans="2:6" x14ac:dyDescent="0.25">
      <c r="B57" s="1">
        <v>39</v>
      </c>
      <c r="C57" s="135"/>
      <c r="D57" s="136">
        <v>41.13</v>
      </c>
      <c r="E57" s="136">
        <v>40.64</v>
      </c>
      <c r="F57" s="137"/>
    </row>
    <row r="58" spans="2:6" x14ac:dyDescent="0.25">
      <c r="B58" s="1">
        <v>40</v>
      </c>
      <c r="C58" s="135"/>
      <c r="D58" s="136">
        <v>41.1</v>
      </c>
      <c r="E58" s="136">
        <v>40.56</v>
      </c>
      <c r="F58" s="137"/>
    </row>
    <row r="59" spans="2:6" x14ac:dyDescent="0.25">
      <c r="B59" s="1">
        <v>41</v>
      </c>
      <c r="C59" s="135"/>
      <c r="D59" s="136">
        <v>41.24</v>
      </c>
      <c r="E59" s="136">
        <v>41.08</v>
      </c>
      <c r="F59" s="137"/>
    </row>
    <row r="60" spans="2:6" x14ac:dyDescent="0.25">
      <c r="B60" s="1">
        <v>42</v>
      </c>
      <c r="C60" s="135"/>
      <c r="D60" s="136">
        <v>40.909999999999997</v>
      </c>
      <c r="E60" s="136">
        <v>40.630000000000003</v>
      </c>
      <c r="F60" s="137"/>
    </row>
    <row r="61" spans="2:6" x14ac:dyDescent="0.25">
      <c r="B61" s="1">
        <v>43</v>
      </c>
      <c r="C61" s="135"/>
      <c r="D61" s="136">
        <v>40.799999999999997</v>
      </c>
      <c r="E61" s="136">
        <v>40.72</v>
      </c>
      <c r="F61" s="137"/>
    </row>
    <row r="62" spans="2:6" x14ac:dyDescent="0.25">
      <c r="B62" s="1">
        <v>44</v>
      </c>
      <c r="C62" s="135"/>
      <c r="D62" s="136">
        <v>41.1</v>
      </c>
      <c r="E62" s="136">
        <v>41</v>
      </c>
      <c r="F62" s="137"/>
    </row>
    <row r="63" spans="2:6" x14ac:dyDescent="0.25">
      <c r="B63" s="1">
        <v>45</v>
      </c>
      <c r="C63" s="135"/>
      <c r="D63" s="136">
        <v>41.72</v>
      </c>
      <c r="E63" s="136">
        <v>41.08</v>
      </c>
      <c r="F63" s="137"/>
    </row>
    <row r="64" spans="2:6" x14ac:dyDescent="0.25">
      <c r="B64" s="1">
        <v>46</v>
      </c>
      <c r="C64" s="135"/>
      <c r="D64" s="136">
        <v>40.79</v>
      </c>
      <c r="E64" s="136">
        <v>41.2</v>
      </c>
      <c r="F64" s="137"/>
    </row>
    <row r="65" spans="2:6" x14ac:dyDescent="0.25">
      <c r="B65" s="1">
        <v>47</v>
      </c>
      <c r="C65" s="135"/>
      <c r="D65" s="136">
        <v>44.78</v>
      </c>
      <c r="E65" s="136">
        <v>40.729999999999997</v>
      </c>
      <c r="F65" s="137"/>
    </row>
    <row r="66" spans="2:6" x14ac:dyDescent="0.25">
      <c r="B66" s="1">
        <v>48</v>
      </c>
      <c r="C66" s="135"/>
      <c r="D66" s="136">
        <v>41.69</v>
      </c>
      <c r="E66" s="136"/>
      <c r="F66" s="137"/>
    </row>
    <row r="67" spans="2:6" x14ac:dyDescent="0.25">
      <c r="B67" s="1">
        <v>49</v>
      </c>
      <c r="C67" s="135"/>
      <c r="D67" s="136">
        <v>40.86</v>
      </c>
      <c r="E67" s="136"/>
      <c r="F67" s="137"/>
    </row>
    <row r="68" spans="2:6" x14ac:dyDescent="0.25">
      <c r="B68" s="1">
        <v>50</v>
      </c>
      <c r="C68" s="135"/>
      <c r="D68" s="136"/>
      <c r="E68" s="136"/>
      <c r="F68" s="137"/>
    </row>
    <row r="69" spans="2:6" x14ac:dyDescent="0.25">
      <c r="B69" s="1">
        <v>51</v>
      </c>
      <c r="C69" s="135"/>
      <c r="D69" s="136"/>
      <c r="E69" s="136"/>
      <c r="F69" s="137"/>
    </row>
    <row r="70" spans="2:6" x14ac:dyDescent="0.25">
      <c r="B70" s="1">
        <v>52</v>
      </c>
      <c r="C70" s="135"/>
      <c r="D70" s="136"/>
      <c r="E70" s="136"/>
      <c r="F70" s="137"/>
    </row>
    <row r="71" spans="2:6" x14ac:dyDescent="0.25">
      <c r="B71" s="1">
        <v>53</v>
      </c>
      <c r="C71" s="135"/>
      <c r="D71" s="136"/>
      <c r="E71" s="136"/>
      <c r="F71" s="137"/>
    </row>
    <row r="72" spans="2:6" x14ac:dyDescent="0.25">
      <c r="B72" s="1">
        <v>54</v>
      </c>
      <c r="C72" s="135"/>
      <c r="D72" s="136"/>
      <c r="E72" s="136"/>
      <c r="F72" s="137"/>
    </row>
    <row r="73" spans="2:6" x14ac:dyDescent="0.25">
      <c r="B73" s="1">
        <v>55</v>
      </c>
      <c r="C73" s="135"/>
      <c r="D73" s="136"/>
      <c r="E73" s="136"/>
      <c r="F73" s="137"/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13" sqref="H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8" t="s">
        <v>64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1:16" ht="7.5" customHeight="1" x14ac:dyDescent="0.25"/>
    <row r="6" spans="1:16" ht="17.25" x14ac:dyDescent="0.3">
      <c r="A6" s="189" t="s">
        <v>114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39" t="s">
        <v>44</v>
      </c>
      <c r="B8" s="240" t="s">
        <v>13</v>
      </c>
      <c r="C8" s="241" t="s">
        <v>18</v>
      </c>
      <c r="D8" s="240" t="s">
        <v>45</v>
      </c>
      <c r="E8" s="243" t="s">
        <v>46</v>
      </c>
      <c r="F8" s="245" t="s">
        <v>47</v>
      </c>
      <c r="G8" s="246"/>
      <c r="H8" s="246"/>
      <c r="I8" s="247"/>
      <c r="J8" s="248" t="s">
        <v>48</v>
      </c>
      <c r="K8" s="239" t="s">
        <v>49</v>
      </c>
      <c r="L8" s="239"/>
      <c r="M8" s="82"/>
      <c r="N8" s="82"/>
    </row>
    <row r="9" spans="1:16" s="2" customFormat="1" ht="27.75" customHeight="1" thickBot="1" x14ac:dyDescent="0.3">
      <c r="A9" s="239"/>
      <c r="B9" s="240"/>
      <c r="C9" s="242"/>
      <c r="D9" s="240"/>
      <c r="E9" s="244"/>
      <c r="F9" s="83" t="s">
        <v>50</v>
      </c>
      <c r="G9" s="83" t="s">
        <v>51</v>
      </c>
      <c r="H9" s="83" t="s">
        <v>52</v>
      </c>
      <c r="I9" s="84" t="s">
        <v>53</v>
      </c>
      <c r="J9" s="249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thickBot="1" x14ac:dyDescent="0.3">
      <c r="A10" s="86">
        <v>1</v>
      </c>
      <c r="B10" s="87" t="s">
        <v>109</v>
      </c>
      <c r="C10" s="88">
        <v>69</v>
      </c>
      <c r="D10" s="88">
        <v>39</v>
      </c>
      <c r="E10" s="89">
        <f>D10</f>
        <v>39</v>
      </c>
      <c r="F10" s="181">
        <f>MIN(C19:C83)</f>
        <v>40.659999999999997</v>
      </c>
      <c r="G10" s="162">
        <f>AVERAGE(C19:C83)</f>
        <v>41.51868421052631</v>
      </c>
      <c r="H10" s="91">
        <v>2</v>
      </c>
      <c r="I10" s="92">
        <f>G10-F10</f>
        <v>0.85868421052631305</v>
      </c>
      <c r="J10" s="93">
        <v>1.9884259259259258E-2</v>
      </c>
      <c r="K10" s="93">
        <f>J10</f>
        <v>1.9884259259259258E-2</v>
      </c>
      <c r="L10" s="94">
        <f>K10</f>
        <v>1.9884259259259258E-2</v>
      </c>
      <c r="M10" s="95" t="s">
        <v>173</v>
      </c>
      <c r="N10" s="96">
        <v>5</v>
      </c>
      <c r="O10" s="176" t="s">
        <v>174</v>
      </c>
      <c r="P10" s="98"/>
    </row>
    <row r="11" spans="1:16" s="3" customFormat="1" ht="30" customHeight="1" thickBot="1" x14ac:dyDescent="0.3">
      <c r="A11" s="86">
        <v>2</v>
      </c>
      <c r="B11" s="87" t="s">
        <v>118</v>
      </c>
      <c r="C11" s="88">
        <v>21</v>
      </c>
      <c r="D11" s="88">
        <v>78</v>
      </c>
      <c r="E11" s="89">
        <f>D11-D10</f>
        <v>39</v>
      </c>
      <c r="F11" s="178">
        <f>MIN(D19:D83)</f>
        <v>40.81</v>
      </c>
      <c r="G11" s="161">
        <f>AVERAGE(D19:D83)</f>
        <v>41.451842105263161</v>
      </c>
      <c r="H11" s="91">
        <v>0</v>
      </c>
      <c r="I11" s="92">
        <f>G11-F11</f>
        <v>0.64184210526315866</v>
      </c>
      <c r="J11" s="93">
        <v>3.9675925925925927E-2</v>
      </c>
      <c r="K11" s="93">
        <f>J11-J10</f>
        <v>1.9791666666666669E-2</v>
      </c>
      <c r="L11" s="94">
        <f>K11</f>
        <v>1.9791666666666669E-2</v>
      </c>
      <c r="M11" s="95" t="s">
        <v>172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118</v>
      </c>
      <c r="C12" s="99">
        <v>69</v>
      </c>
      <c r="D12" s="88">
        <v>127</v>
      </c>
      <c r="E12" s="89">
        <f>D12-D11</f>
        <v>49</v>
      </c>
      <c r="F12" s="180">
        <f>MIN(E19:E83)</f>
        <v>40.68</v>
      </c>
      <c r="G12" s="162">
        <f>AVERAGE(E19:E83)</f>
        <v>41.39395833333333</v>
      </c>
      <c r="H12" s="91">
        <v>1</v>
      </c>
      <c r="I12" s="92">
        <f>G12-F12</f>
        <v>0.71395833333333059</v>
      </c>
      <c r="J12" s="93">
        <v>6.4247685185185185E-2</v>
      </c>
      <c r="K12" s="93">
        <f>J12-J11</f>
        <v>2.4571759259259258E-2</v>
      </c>
      <c r="L12" s="93">
        <f>K12+K11</f>
        <v>4.4363425925925931E-2</v>
      </c>
      <c r="M12" s="95" t="s">
        <v>171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109</v>
      </c>
      <c r="C13" s="102">
        <v>33</v>
      </c>
      <c r="D13" s="102">
        <v>168</v>
      </c>
      <c r="E13" s="89">
        <f>D13-D12</f>
        <v>41</v>
      </c>
      <c r="F13" s="179">
        <f>MIN(F19:F83)</f>
        <v>41.05</v>
      </c>
      <c r="G13" s="127">
        <f>AVERAGE(F19:F83)</f>
        <v>41.651951219512199</v>
      </c>
      <c r="H13" s="128">
        <v>4</v>
      </c>
      <c r="I13" s="103">
        <f>G13-F13</f>
        <v>0.60195121951220187</v>
      </c>
      <c r="J13" s="93">
        <v>8.3611111111111122E-2</v>
      </c>
      <c r="K13" s="105">
        <f>J13-J12</f>
        <v>1.9363425925925937E-2</v>
      </c>
      <c r="L13" s="104">
        <f>K13+K10</f>
        <v>3.9247685185185191E-2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AVERAGE(F10,F13)</f>
        <v>40.854999999999997</v>
      </c>
      <c r="G14" s="130">
        <f>AVERAGE(G10,G13)</f>
        <v>41.585317715019258</v>
      </c>
      <c r="H14" s="130" t="s">
        <v>175</v>
      </c>
      <c r="I14" s="109">
        <f>AVERAGE(I10,I13)</f>
        <v>0.73031771501925746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 t="s">
        <v>29</v>
      </c>
      <c r="C15" s="111"/>
      <c r="D15" s="112"/>
      <c r="E15" s="113"/>
      <c r="F15" s="114">
        <f>AVERAGE(F12,F11)</f>
        <v>40.745000000000005</v>
      </c>
      <c r="G15" s="115">
        <f>AVERAGE(G12,G11)</f>
        <v>41.422900219298242</v>
      </c>
      <c r="H15" s="115" t="s">
        <v>176</v>
      </c>
      <c r="I15" s="116">
        <f>AVERAGE(I12,I11)</f>
        <v>0.67790021929824462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40.799999999999997</v>
      </c>
      <c r="G16" s="119">
        <f>AVERAGE(G10:G13)</f>
        <v>41.50410896715875</v>
      </c>
      <c r="H16" s="120"/>
      <c r="I16" s="121">
        <f>AVERAGE(I10:I13)</f>
        <v>0.70410896715875104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Пилипчук Василий</v>
      </c>
      <c r="D18" s="131" t="str">
        <f>B11</f>
        <v>Линник Владимир</v>
      </c>
      <c r="E18" s="131" t="str">
        <f>B12</f>
        <v>Линник Владимир</v>
      </c>
      <c r="F18" s="131" t="str">
        <f>B13</f>
        <v>Пилипчук Василий</v>
      </c>
    </row>
    <row r="19" spans="2:14" x14ac:dyDescent="0.25">
      <c r="B19" s="1">
        <v>1</v>
      </c>
      <c r="C19" s="132">
        <v>43.66</v>
      </c>
      <c r="D19" s="133">
        <v>42.67</v>
      </c>
      <c r="E19" s="133">
        <v>41.87</v>
      </c>
      <c r="F19" s="134">
        <v>43.31</v>
      </c>
      <c r="M19" s="2"/>
      <c r="N19" s="2"/>
    </row>
    <row r="20" spans="2:14" x14ac:dyDescent="0.25">
      <c r="B20" s="1">
        <v>2</v>
      </c>
      <c r="C20" s="135">
        <v>42.02</v>
      </c>
      <c r="D20" s="136">
        <v>41.67</v>
      </c>
      <c r="E20" s="136">
        <v>41.37</v>
      </c>
      <c r="F20" s="137">
        <v>42.18</v>
      </c>
      <c r="M20" s="3"/>
      <c r="N20" s="3"/>
    </row>
    <row r="21" spans="2:14" x14ac:dyDescent="0.25">
      <c r="B21" s="1">
        <v>3</v>
      </c>
      <c r="C21" s="135">
        <v>41.59</v>
      </c>
      <c r="D21" s="136">
        <v>41.53</v>
      </c>
      <c r="E21" s="136">
        <v>41.39</v>
      </c>
      <c r="F21" s="137">
        <v>41.65</v>
      </c>
      <c r="M21" s="3"/>
      <c r="N21" s="3"/>
    </row>
    <row r="22" spans="2:14" x14ac:dyDescent="0.25">
      <c r="B22" s="1">
        <v>4</v>
      </c>
      <c r="C22" s="135">
        <v>41.43</v>
      </c>
      <c r="D22" s="136">
        <v>41.33</v>
      </c>
      <c r="E22" s="136">
        <v>40.97</v>
      </c>
      <c r="F22" s="137">
        <v>41.87</v>
      </c>
      <c r="M22" s="3"/>
      <c r="N22" s="3"/>
    </row>
    <row r="23" spans="2:14" x14ac:dyDescent="0.25">
      <c r="B23" s="1">
        <v>5</v>
      </c>
      <c r="C23" s="135">
        <v>41.85</v>
      </c>
      <c r="D23" s="136">
        <v>41.21</v>
      </c>
      <c r="E23" s="136">
        <v>40.99</v>
      </c>
      <c r="F23" s="137">
        <v>42.96</v>
      </c>
    </row>
    <row r="24" spans="2:14" x14ac:dyDescent="0.25">
      <c r="B24" s="1">
        <v>6</v>
      </c>
      <c r="C24" s="135">
        <v>42.53</v>
      </c>
      <c r="D24" s="136">
        <v>41.08</v>
      </c>
      <c r="E24" s="136">
        <v>41.16</v>
      </c>
      <c r="F24" s="137">
        <v>41.57</v>
      </c>
    </row>
    <row r="25" spans="2:14" x14ac:dyDescent="0.25">
      <c r="B25" s="1">
        <v>7</v>
      </c>
      <c r="C25" s="135">
        <v>41.08</v>
      </c>
      <c r="D25" s="136">
        <v>41.71</v>
      </c>
      <c r="E25" s="136">
        <v>41.53</v>
      </c>
      <c r="F25" s="137">
        <v>41.35</v>
      </c>
    </row>
    <row r="26" spans="2:14" x14ac:dyDescent="0.25">
      <c r="B26" s="1">
        <v>8</v>
      </c>
      <c r="C26" s="135">
        <v>41.52</v>
      </c>
      <c r="D26" s="136">
        <v>44.07</v>
      </c>
      <c r="E26" s="136">
        <v>41.21</v>
      </c>
      <c r="F26" s="137">
        <v>41.38</v>
      </c>
    </row>
    <row r="27" spans="2:14" x14ac:dyDescent="0.25">
      <c r="B27" s="1">
        <v>9</v>
      </c>
      <c r="C27" s="135">
        <v>41.53</v>
      </c>
      <c r="D27" s="136">
        <v>41.73</v>
      </c>
      <c r="E27" s="136">
        <v>41.16</v>
      </c>
      <c r="F27" s="137">
        <v>41.43</v>
      </c>
    </row>
    <row r="28" spans="2:14" x14ac:dyDescent="0.25">
      <c r="B28" s="1">
        <v>10</v>
      </c>
      <c r="C28" s="135">
        <v>41.59</v>
      </c>
      <c r="D28" s="136">
        <v>41.07</v>
      </c>
      <c r="E28" s="136">
        <v>40.78</v>
      </c>
      <c r="F28" s="137">
        <v>41.12</v>
      </c>
    </row>
    <row r="29" spans="2:14" x14ac:dyDescent="0.25">
      <c r="B29" s="1">
        <v>11</v>
      </c>
      <c r="C29" s="135">
        <v>40.99</v>
      </c>
      <c r="D29" s="136">
        <v>41.15</v>
      </c>
      <c r="E29" s="136">
        <v>41.04</v>
      </c>
      <c r="F29" s="137">
        <v>41.94</v>
      </c>
    </row>
    <row r="30" spans="2:14" x14ac:dyDescent="0.25">
      <c r="B30" s="1">
        <v>12</v>
      </c>
      <c r="C30" s="135">
        <v>40.75</v>
      </c>
      <c r="D30" s="136">
        <v>41.17</v>
      </c>
      <c r="E30" s="136">
        <v>41.94</v>
      </c>
      <c r="F30" s="137">
        <v>41.24</v>
      </c>
    </row>
    <row r="31" spans="2:14" x14ac:dyDescent="0.25">
      <c r="B31" s="1">
        <v>13</v>
      </c>
      <c r="C31" s="135">
        <v>40.729999999999997</v>
      </c>
      <c r="D31" s="136">
        <v>41.19</v>
      </c>
      <c r="E31" s="136">
        <v>40.83</v>
      </c>
      <c r="F31" s="137">
        <v>42.58</v>
      </c>
    </row>
    <row r="32" spans="2:14" x14ac:dyDescent="0.25">
      <c r="B32" s="1">
        <v>14</v>
      </c>
      <c r="C32" s="135">
        <v>41.48</v>
      </c>
      <c r="D32" s="136">
        <v>41.03</v>
      </c>
      <c r="E32" s="136">
        <v>41.02</v>
      </c>
      <c r="F32" s="137">
        <v>41.29</v>
      </c>
    </row>
    <row r="33" spans="2:6" x14ac:dyDescent="0.25">
      <c r="B33" s="1">
        <v>15</v>
      </c>
      <c r="C33" s="135">
        <v>40.659999999999997</v>
      </c>
      <c r="D33" s="136">
        <v>40.950000000000003</v>
      </c>
      <c r="E33" s="136">
        <v>41.43</v>
      </c>
      <c r="F33" s="137">
        <v>41.41</v>
      </c>
    </row>
    <row r="34" spans="2:6" x14ac:dyDescent="0.25">
      <c r="B34" s="1">
        <v>16</v>
      </c>
      <c r="C34" s="135">
        <v>41.28</v>
      </c>
      <c r="D34" s="136">
        <v>41.19</v>
      </c>
      <c r="E34" s="136">
        <v>40.68</v>
      </c>
      <c r="F34" s="137">
        <v>41.63</v>
      </c>
    </row>
    <row r="35" spans="2:6" x14ac:dyDescent="0.25">
      <c r="B35" s="1">
        <v>17</v>
      </c>
      <c r="C35" s="135">
        <v>40.99</v>
      </c>
      <c r="D35" s="136">
        <v>41.05</v>
      </c>
      <c r="E35" s="136">
        <v>41.31</v>
      </c>
      <c r="F35" s="137">
        <v>41.33</v>
      </c>
    </row>
    <row r="36" spans="2:6" x14ac:dyDescent="0.25">
      <c r="B36" s="1">
        <v>18</v>
      </c>
      <c r="C36" s="135">
        <v>41.4</v>
      </c>
      <c r="D36" s="136">
        <v>41.12</v>
      </c>
      <c r="E36" s="136">
        <v>41.14</v>
      </c>
      <c r="F36" s="137">
        <v>41.52</v>
      </c>
    </row>
    <row r="37" spans="2:6" x14ac:dyDescent="0.25">
      <c r="B37" s="1">
        <v>19</v>
      </c>
      <c r="C37" s="135">
        <v>41.36</v>
      </c>
      <c r="D37" s="136">
        <v>41.75</v>
      </c>
      <c r="E37" s="136">
        <v>41.34</v>
      </c>
      <c r="F37" s="137">
        <v>41.36</v>
      </c>
    </row>
    <row r="38" spans="2:6" x14ac:dyDescent="0.25">
      <c r="B38" s="1">
        <v>20</v>
      </c>
      <c r="C38" s="135">
        <v>41.15</v>
      </c>
      <c r="D38" s="136">
        <v>41.65</v>
      </c>
      <c r="E38" s="136">
        <v>41.26</v>
      </c>
      <c r="F38" s="137">
        <v>41.47</v>
      </c>
    </row>
    <row r="39" spans="2:6" x14ac:dyDescent="0.25">
      <c r="B39" s="1">
        <v>21</v>
      </c>
      <c r="C39" s="135">
        <v>41.59</v>
      </c>
      <c r="D39" s="136">
        <v>41.37</v>
      </c>
      <c r="E39" s="136">
        <v>41.45</v>
      </c>
      <c r="F39" s="137">
        <v>41.56</v>
      </c>
    </row>
    <row r="40" spans="2:6" x14ac:dyDescent="0.25">
      <c r="B40" s="1">
        <v>22</v>
      </c>
      <c r="C40" s="135">
        <v>41.17</v>
      </c>
      <c r="D40" s="136">
        <v>40.81</v>
      </c>
      <c r="E40" s="136">
        <v>40.9</v>
      </c>
      <c r="F40" s="137">
        <v>41.33</v>
      </c>
    </row>
    <row r="41" spans="2:6" x14ac:dyDescent="0.25">
      <c r="B41" s="1">
        <v>23</v>
      </c>
      <c r="C41" s="135">
        <v>41.99</v>
      </c>
      <c r="D41" s="136">
        <v>41.37</v>
      </c>
      <c r="E41" s="136">
        <v>41.02</v>
      </c>
      <c r="F41" s="137">
        <v>41.19</v>
      </c>
    </row>
    <row r="42" spans="2:6" x14ac:dyDescent="0.25">
      <c r="B42" s="1">
        <v>24</v>
      </c>
      <c r="C42" s="135">
        <v>41.47</v>
      </c>
      <c r="D42" s="136">
        <v>41.22</v>
      </c>
      <c r="E42" s="136">
        <v>40.85</v>
      </c>
      <c r="F42" s="137">
        <v>41.58</v>
      </c>
    </row>
    <row r="43" spans="2:6" x14ac:dyDescent="0.25">
      <c r="B43" s="1">
        <v>25</v>
      </c>
      <c r="C43" s="135">
        <v>41.2</v>
      </c>
      <c r="D43" s="136">
        <v>41.46</v>
      </c>
      <c r="E43" s="136">
        <v>41.1</v>
      </c>
      <c r="F43" s="137">
        <v>41.32</v>
      </c>
    </row>
    <row r="44" spans="2:6" x14ac:dyDescent="0.25">
      <c r="B44" s="1">
        <v>26</v>
      </c>
      <c r="C44" s="135">
        <v>41.78</v>
      </c>
      <c r="D44" s="136">
        <v>42.48</v>
      </c>
      <c r="E44" s="136">
        <v>41.27</v>
      </c>
      <c r="F44" s="137">
        <v>41.47</v>
      </c>
    </row>
    <row r="45" spans="2:6" x14ac:dyDescent="0.25">
      <c r="B45" s="1">
        <v>27</v>
      </c>
      <c r="C45" s="135">
        <v>41.33</v>
      </c>
      <c r="D45" s="136">
        <v>40.92</v>
      </c>
      <c r="E45" s="136">
        <v>41.15</v>
      </c>
      <c r="F45" s="137">
        <v>41.97</v>
      </c>
    </row>
    <row r="46" spans="2:6" x14ac:dyDescent="0.25">
      <c r="B46" s="1">
        <v>28</v>
      </c>
      <c r="C46" s="135">
        <v>41.73</v>
      </c>
      <c r="D46" s="136">
        <v>41.52</v>
      </c>
      <c r="E46" s="136">
        <v>40.799999999999997</v>
      </c>
      <c r="F46" s="137">
        <v>42.41</v>
      </c>
    </row>
    <row r="47" spans="2:6" x14ac:dyDescent="0.25">
      <c r="B47" s="1">
        <v>29</v>
      </c>
      <c r="C47" s="135">
        <v>41.16</v>
      </c>
      <c r="D47" s="136">
        <v>41.58</v>
      </c>
      <c r="E47" s="136">
        <v>42.26</v>
      </c>
      <c r="F47" s="137">
        <v>41.05</v>
      </c>
    </row>
    <row r="48" spans="2:6" x14ac:dyDescent="0.25">
      <c r="B48" s="1">
        <v>30</v>
      </c>
      <c r="C48" s="135">
        <v>41.23</v>
      </c>
      <c r="D48" s="136">
        <v>41.23</v>
      </c>
      <c r="E48" s="136">
        <v>41.47</v>
      </c>
      <c r="F48" s="137">
        <v>41.43</v>
      </c>
    </row>
    <row r="49" spans="2:6" x14ac:dyDescent="0.25">
      <c r="B49" s="1">
        <v>31</v>
      </c>
      <c r="C49" s="135">
        <v>41.33</v>
      </c>
      <c r="D49" s="136">
        <v>41.57</v>
      </c>
      <c r="E49" s="136">
        <v>41.52</v>
      </c>
      <c r="F49" s="137">
        <v>43.49</v>
      </c>
    </row>
    <row r="50" spans="2:6" x14ac:dyDescent="0.25">
      <c r="B50" s="1">
        <v>32</v>
      </c>
      <c r="C50" s="135">
        <v>43</v>
      </c>
      <c r="D50" s="136">
        <v>41.18</v>
      </c>
      <c r="E50" s="136">
        <v>41.04</v>
      </c>
      <c r="F50" s="137">
        <v>41.08</v>
      </c>
    </row>
    <row r="51" spans="2:6" x14ac:dyDescent="0.25">
      <c r="B51" s="1">
        <v>33</v>
      </c>
      <c r="C51" s="135">
        <v>41.03</v>
      </c>
      <c r="D51" s="136">
        <v>41.73</v>
      </c>
      <c r="E51" s="136">
        <v>41.15</v>
      </c>
      <c r="F51" s="137">
        <v>41.06</v>
      </c>
    </row>
    <row r="52" spans="2:6" x14ac:dyDescent="0.25">
      <c r="B52" s="1">
        <v>34</v>
      </c>
      <c r="C52" s="135">
        <v>41.21</v>
      </c>
      <c r="D52" s="136">
        <v>41.44</v>
      </c>
      <c r="E52" s="136">
        <v>41.99</v>
      </c>
      <c r="F52" s="137">
        <v>41.18</v>
      </c>
    </row>
    <row r="53" spans="2:6" x14ac:dyDescent="0.25">
      <c r="B53" s="1">
        <v>35</v>
      </c>
      <c r="C53" s="135">
        <v>42.07</v>
      </c>
      <c r="D53" s="136">
        <v>41.02</v>
      </c>
      <c r="E53" s="136">
        <v>41.01</v>
      </c>
      <c r="F53" s="137">
        <v>41.48</v>
      </c>
    </row>
    <row r="54" spans="2:6" x14ac:dyDescent="0.25">
      <c r="B54" s="1">
        <v>36</v>
      </c>
      <c r="C54" s="135">
        <v>41.77</v>
      </c>
      <c r="D54" s="136">
        <v>41.25</v>
      </c>
      <c r="E54" s="136">
        <v>41.29</v>
      </c>
      <c r="F54" s="137">
        <v>42.87</v>
      </c>
    </row>
    <row r="55" spans="2:6" x14ac:dyDescent="0.25">
      <c r="B55" s="1">
        <v>37</v>
      </c>
      <c r="C55" s="135">
        <v>41.6</v>
      </c>
      <c r="D55" s="136">
        <v>41.23</v>
      </c>
      <c r="E55" s="136">
        <v>44.96</v>
      </c>
      <c r="F55" s="137">
        <v>41.06</v>
      </c>
    </row>
    <row r="56" spans="2:6" x14ac:dyDescent="0.25">
      <c r="B56" s="1">
        <v>38</v>
      </c>
      <c r="C56" s="135">
        <v>41.46</v>
      </c>
      <c r="D56" s="136">
        <v>41.47</v>
      </c>
      <c r="E56" s="136">
        <v>42.91</v>
      </c>
      <c r="F56" s="137">
        <v>41.51</v>
      </c>
    </row>
    <row r="57" spans="2:6" x14ac:dyDescent="0.25">
      <c r="B57" s="1">
        <v>39</v>
      </c>
      <c r="C57" s="135"/>
      <c r="D57" s="136"/>
      <c r="E57" s="136">
        <v>41.04</v>
      </c>
      <c r="F57" s="137">
        <v>41.41</v>
      </c>
    </row>
    <row r="58" spans="2:6" x14ac:dyDescent="0.25">
      <c r="B58" s="1">
        <v>40</v>
      </c>
      <c r="C58" s="135"/>
      <c r="D58" s="136"/>
      <c r="E58" s="136">
        <v>40.99</v>
      </c>
      <c r="F58" s="137">
        <v>41.33</v>
      </c>
    </row>
    <row r="59" spans="2:6" x14ac:dyDescent="0.25">
      <c r="B59" s="1">
        <v>41</v>
      </c>
      <c r="C59" s="135"/>
      <c r="D59" s="136"/>
      <c r="E59" s="136">
        <v>41.48</v>
      </c>
      <c r="F59" s="137">
        <v>41.36</v>
      </c>
    </row>
    <row r="60" spans="2:6" x14ac:dyDescent="0.25">
      <c r="B60" s="1">
        <v>42</v>
      </c>
      <c r="C60" s="135"/>
      <c r="D60" s="136"/>
      <c r="E60" s="136">
        <v>41.5</v>
      </c>
      <c r="F60" s="137"/>
    </row>
    <row r="61" spans="2:6" x14ac:dyDescent="0.25">
      <c r="B61" s="1">
        <v>43</v>
      </c>
      <c r="C61" s="135"/>
      <c r="D61" s="136"/>
      <c r="E61" s="136">
        <v>42.2</v>
      </c>
      <c r="F61" s="137"/>
    </row>
    <row r="62" spans="2:6" x14ac:dyDescent="0.25">
      <c r="B62" s="1">
        <v>44</v>
      </c>
      <c r="C62" s="135"/>
      <c r="D62" s="136"/>
      <c r="E62" s="136">
        <v>41.22</v>
      </c>
      <c r="F62" s="137"/>
    </row>
    <row r="63" spans="2:6" x14ac:dyDescent="0.25">
      <c r="B63" s="1">
        <v>45</v>
      </c>
      <c r="C63" s="135"/>
      <c r="D63" s="136"/>
      <c r="E63" s="136">
        <v>42.35</v>
      </c>
      <c r="F63" s="137"/>
    </row>
    <row r="64" spans="2:6" x14ac:dyDescent="0.25">
      <c r="B64" s="1">
        <v>46</v>
      </c>
      <c r="C64" s="135"/>
      <c r="D64" s="136"/>
      <c r="E64" s="136">
        <v>41.3</v>
      </c>
      <c r="F64" s="137"/>
    </row>
    <row r="65" spans="2:6" x14ac:dyDescent="0.25">
      <c r="B65" s="1">
        <v>47</v>
      </c>
      <c r="C65" s="135"/>
      <c r="D65" s="136"/>
      <c r="E65" s="136">
        <v>40.9</v>
      </c>
      <c r="F65" s="137"/>
    </row>
    <row r="66" spans="2:6" x14ac:dyDescent="0.25">
      <c r="B66" s="1">
        <v>48</v>
      </c>
      <c r="C66" s="135"/>
      <c r="D66" s="136"/>
      <c r="E66" s="136">
        <v>41.37</v>
      </c>
      <c r="F66" s="137"/>
    </row>
    <row r="67" spans="2:6" x14ac:dyDescent="0.25">
      <c r="B67" s="1">
        <v>49</v>
      </c>
      <c r="C67" s="135"/>
      <c r="D67" s="136"/>
      <c r="E67" s="136"/>
      <c r="F67" s="137"/>
    </row>
    <row r="68" spans="2:6" x14ac:dyDescent="0.25">
      <c r="B68" s="1">
        <v>50</v>
      </c>
      <c r="C68" s="135"/>
      <c r="D68" s="136"/>
      <c r="E68" s="136"/>
      <c r="F68" s="137"/>
    </row>
    <row r="69" spans="2:6" x14ac:dyDescent="0.25">
      <c r="B69" s="1">
        <v>51</v>
      </c>
      <c r="C69" s="135"/>
      <c r="D69" s="136"/>
      <c r="E69" s="136"/>
      <c r="F69" s="137"/>
    </row>
    <row r="70" spans="2:6" x14ac:dyDescent="0.25">
      <c r="B70" s="1">
        <v>52</v>
      </c>
      <c r="C70" s="135"/>
      <c r="D70" s="136"/>
      <c r="E70" s="136"/>
      <c r="F70" s="137"/>
    </row>
    <row r="71" spans="2:6" x14ac:dyDescent="0.25">
      <c r="B71" s="1">
        <v>53</v>
      </c>
      <c r="C71" s="135"/>
      <c r="D71" s="136"/>
      <c r="E71" s="136"/>
      <c r="F71" s="137"/>
    </row>
    <row r="72" spans="2:6" x14ac:dyDescent="0.25">
      <c r="B72" s="1">
        <v>54</v>
      </c>
      <c r="C72" s="135"/>
      <c r="D72" s="136"/>
      <c r="E72" s="136"/>
      <c r="F72" s="137"/>
    </row>
    <row r="73" spans="2:6" x14ac:dyDescent="0.25">
      <c r="B73" s="1">
        <v>55</v>
      </c>
      <c r="C73" s="135"/>
      <c r="D73" s="136"/>
      <c r="E73" s="136"/>
      <c r="F73" s="137"/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38" t="s">
        <v>63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</row>
    <row r="5" spans="1:16" ht="7.5" customHeight="1" x14ac:dyDescent="0.25"/>
    <row r="6" spans="1:16" ht="17.25" x14ac:dyDescent="0.3">
      <c r="A6" s="189" t="s">
        <v>88</v>
      </c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</row>
    <row r="7" spans="1:16" ht="7.5" customHeight="1" x14ac:dyDescent="0.25"/>
    <row r="8" spans="1:16" s="2" customFormat="1" ht="20.25" customHeight="1" x14ac:dyDescent="0.25">
      <c r="A8" s="239" t="s">
        <v>44</v>
      </c>
      <c r="B8" s="240" t="s">
        <v>13</v>
      </c>
      <c r="C8" s="241" t="s">
        <v>18</v>
      </c>
      <c r="D8" s="240" t="s">
        <v>45</v>
      </c>
      <c r="E8" s="243" t="s">
        <v>46</v>
      </c>
      <c r="F8" s="245" t="s">
        <v>47</v>
      </c>
      <c r="G8" s="246"/>
      <c r="H8" s="246"/>
      <c r="I8" s="247"/>
      <c r="J8" s="248" t="s">
        <v>48</v>
      </c>
      <c r="K8" s="239" t="s">
        <v>49</v>
      </c>
      <c r="L8" s="239"/>
      <c r="M8" s="82"/>
      <c r="N8" s="82"/>
    </row>
    <row r="9" spans="1:16" s="2" customFormat="1" ht="27.75" customHeight="1" x14ac:dyDescent="0.25">
      <c r="A9" s="239"/>
      <c r="B9" s="240"/>
      <c r="C9" s="242"/>
      <c r="D9" s="240"/>
      <c r="E9" s="244"/>
      <c r="F9" s="83" t="s">
        <v>50</v>
      </c>
      <c r="G9" s="83" t="s">
        <v>51</v>
      </c>
      <c r="H9" s="83" t="s">
        <v>52</v>
      </c>
      <c r="I9" s="84" t="s">
        <v>53</v>
      </c>
      <c r="J9" s="249"/>
      <c r="K9" s="125" t="s">
        <v>54</v>
      </c>
      <c r="L9" s="125" t="s">
        <v>55</v>
      </c>
      <c r="M9" s="85" t="s">
        <v>56</v>
      </c>
      <c r="N9" s="85" t="s">
        <v>57</v>
      </c>
    </row>
    <row r="10" spans="1:16" s="3" customFormat="1" ht="30" customHeight="1" x14ac:dyDescent="0.25">
      <c r="A10" s="86">
        <v>1</v>
      </c>
      <c r="B10" s="87" t="s">
        <v>89</v>
      </c>
      <c r="C10" s="88">
        <v>21</v>
      </c>
      <c r="D10" s="88">
        <v>36</v>
      </c>
      <c r="E10" s="89">
        <f>D10</f>
        <v>36</v>
      </c>
      <c r="F10" s="122">
        <f>MIN(C19:C83)</f>
        <v>40.64</v>
      </c>
      <c r="G10" s="162">
        <f>AVERAGE(C19:C83)</f>
        <v>41.531714285714287</v>
      </c>
      <c r="H10" s="91">
        <v>1</v>
      </c>
      <c r="I10" s="92">
        <f>G10-F10</f>
        <v>0.89171428571428635</v>
      </c>
      <c r="J10" s="93">
        <v>1.8541666666666668E-2</v>
      </c>
      <c r="K10" s="93">
        <f>J10</f>
        <v>1.8541666666666668E-2</v>
      </c>
      <c r="L10" s="94">
        <f>K10</f>
        <v>1.8541666666666668E-2</v>
      </c>
      <c r="M10" s="95" t="s">
        <v>178</v>
      </c>
      <c r="N10" s="96">
        <v>10</v>
      </c>
      <c r="O10" s="176" t="s">
        <v>181</v>
      </c>
      <c r="P10" s="98"/>
    </row>
    <row r="11" spans="1:16" s="3" customFormat="1" ht="30" customHeight="1" thickBot="1" x14ac:dyDescent="0.3">
      <c r="A11" s="86">
        <v>2</v>
      </c>
      <c r="B11" s="87" t="s">
        <v>90</v>
      </c>
      <c r="C11" s="88">
        <v>33</v>
      </c>
      <c r="D11" s="88">
        <v>84</v>
      </c>
      <c r="E11" s="89">
        <f>D11-D10</f>
        <v>48</v>
      </c>
      <c r="F11" s="177">
        <f>MIN(D19:D83)</f>
        <v>41.85</v>
      </c>
      <c r="G11" s="161">
        <f>AVERAGE(D19:D83)</f>
        <v>42.830851063829783</v>
      </c>
      <c r="H11" s="91">
        <v>1</v>
      </c>
      <c r="I11" s="92">
        <f>G11-F11</f>
        <v>0.98085106382978182</v>
      </c>
      <c r="J11" s="93">
        <v>4.355324074074074E-2</v>
      </c>
      <c r="K11" s="93">
        <f>J11-J10</f>
        <v>2.5011574074074071E-2</v>
      </c>
      <c r="L11" s="94">
        <f>K11</f>
        <v>2.5011574074074071E-2</v>
      </c>
      <c r="M11" s="95" t="s">
        <v>179</v>
      </c>
      <c r="N11" s="96">
        <v>10</v>
      </c>
      <c r="O11" s="176" t="s">
        <v>181</v>
      </c>
      <c r="P11" s="98"/>
    </row>
    <row r="12" spans="1:16" s="3" customFormat="1" ht="30" customHeight="1" thickBot="1" x14ac:dyDescent="0.3">
      <c r="A12" s="86">
        <v>3</v>
      </c>
      <c r="B12" s="87" t="s">
        <v>89</v>
      </c>
      <c r="C12" s="99">
        <v>13</v>
      </c>
      <c r="D12" s="88">
        <v>141</v>
      </c>
      <c r="E12" s="89">
        <f>D12-D11</f>
        <v>57</v>
      </c>
      <c r="F12" s="181">
        <f>MIN(E19:E83)</f>
        <v>40.6</v>
      </c>
      <c r="G12" s="162">
        <f>AVERAGE(E19:E83)</f>
        <v>41.507321428571423</v>
      </c>
      <c r="H12" s="91">
        <v>1</v>
      </c>
      <c r="I12" s="92">
        <f>G12-F12</f>
        <v>0.90732142857142151</v>
      </c>
      <c r="J12" s="93">
        <v>7.2013888888888891E-2</v>
      </c>
      <c r="K12" s="93">
        <f>J12-J11</f>
        <v>2.8460648148148152E-2</v>
      </c>
      <c r="L12" s="93">
        <f>K12+K10</f>
        <v>4.7002314814814816E-2</v>
      </c>
      <c r="M12" s="95" t="s">
        <v>180</v>
      </c>
      <c r="N12" s="96"/>
      <c r="O12" s="20"/>
    </row>
    <row r="13" spans="1:16" s="3" customFormat="1" ht="30" customHeight="1" thickBot="1" x14ac:dyDescent="0.3">
      <c r="A13" s="100" t="s">
        <v>58</v>
      </c>
      <c r="B13" s="101" t="s">
        <v>90</v>
      </c>
      <c r="C13" s="102">
        <v>8</v>
      </c>
      <c r="D13" s="102">
        <v>165</v>
      </c>
      <c r="E13" s="89">
        <f>D13-D12</f>
        <v>24</v>
      </c>
      <c r="F13" s="180">
        <f>MIN(F19:F83)</f>
        <v>41.1</v>
      </c>
      <c r="G13" s="184">
        <f>AVERAGE(F19:F83)</f>
        <v>42.131250000000009</v>
      </c>
      <c r="H13" s="128">
        <v>0</v>
      </c>
      <c r="I13" s="103">
        <f>G13-F13</f>
        <v>1.0312500000000071</v>
      </c>
      <c r="J13" s="93">
        <v>8.3611111111111122E-2</v>
      </c>
      <c r="K13" s="105">
        <f>J13-J12</f>
        <v>1.1597222222222231E-2</v>
      </c>
      <c r="L13" s="104">
        <f>K13+K11</f>
        <v>3.6608796296296306E-2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85">
        <f>AVERAGE(F10,F12)</f>
        <v>40.620000000000005</v>
      </c>
      <c r="G14" s="130">
        <f>AVERAGE(G10,G12)</f>
        <v>41.519517857142858</v>
      </c>
      <c r="H14" s="130" t="s">
        <v>177</v>
      </c>
      <c r="I14" s="109">
        <f>AVERAGE(I10,I12)</f>
        <v>0.89951785714285393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41.475000000000001</v>
      </c>
      <c r="G15" s="115">
        <f>AVERAGE(G11,G13)</f>
        <v>42.481050531914896</v>
      </c>
      <c r="H15" s="115" t="s">
        <v>138</v>
      </c>
      <c r="I15" s="116">
        <f>AVERAGE(I11,I13)</f>
        <v>1.0060505319148945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41.047499999999999</v>
      </c>
      <c r="G16" s="119">
        <f>AVERAGE(G10:G13)</f>
        <v>42.000284194528874</v>
      </c>
      <c r="H16" s="120"/>
      <c r="I16" s="121">
        <f>AVERAGE(I10:I13)</f>
        <v>0.9527841945288742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Синани Влад</v>
      </c>
      <c r="D18" s="131" t="str">
        <f>B11</f>
        <v>Булавинов Андрей</v>
      </c>
      <c r="E18" s="131" t="str">
        <f>B12</f>
        <v>Синани Влад</v>
      </c>
      <c r="F18" s="131" t="str">
        <f>B13</f>
        <v>Булавинов Андрей</v>
      </c>
    </row>
    <row r="19" spans="2:14" x14ac:dyDescent="0.25">
      <c r="B19" s="1">
        <v>1</v>
      </c>
      <c r="C19" s="132">
        <v>43.74</v>
      </c>
      <c r="D19" s="133">
        <v>44.29</v>
      </c>
      <c r="E19" s="133">
        <v>42.92</v>
      </c>
      <c r="F19" s="134">
        <v>43.74</v>
      </c>
      <c r="M19" s="2"/>
      <c r="N19" s="2"/>
    </row>
    <row r="20" spans="2:14" x14ac:dyDescent="0.25">
      <c r="B20" s="1">
        <v>2</v>
      </c>
      <c r="C20" s="135">
        <v>41.75</v>
      </c>
      <c r="D20" s="136">
        <v>42.96</v>
      </c>
      <c r="E20" s="136">
        <v>41.46</v>
      </c>
      <c r="F20" s="137">
        <v>43.81</v>
      </c>
      <c r="M20" s="3"/>
      <c r="N20" s="3"/>
    </row>
    <row r="21" spans="2:14" x14ac:dyDescent="0.25">
      <c r="B21" s="1">
        <v>3</v>
      </c>
      <c r="C21" s="135">
        <v>42.69</v>
      </c>
      <c r="D21" s="136">
        <v>43.13</v>
      </c>
      <c r="E21" s="136">
        <v>41.8</v>
      </c>
      <c r="F21" s="137">
        <v>42.79</v>
      </c>
      <c r="M21" s="3"/>
      <c r="N21" s="3"/>
    </row>
    <row r="22" spans="2:14" x14ac:dyDescent="0.25">
      <c r="B22" s="1">
        <v>4</v>
      </c>
      <c r="C22" s="135">
        <v>41.41</v>
      </c>
      <c r="D22" s="136">
        <v>42.61</v>
      </c>
      <c r="E22" s="136">
        <v>41.54</v>
      </c>
      <c r="F22" s="137">
        <v>44.12</v>
      </c>
      <c r="M22" s="3"/>
      <c r="N22" s="3"/>
    </row>
    <row r="23" spans="2:14" x14ac:dyDescent="0.25">
      <c r="B23" s="1">
        <v>5</v>
      </c>
      <c r="C23" s="135">
        <v>41.02</v>
      </c>
      <c r="D23" s="136">
        <v>42.78</v>
      </c>
      <c r="E23" s="136">
        <v>41.33</v>
      </c>
      <c r="F23" s="137">
        <v>42.25</v>
      </c>
    </row>
    <row r="24" spans="2:14" x14ac:dyDescent="0.25">
      <c r="B24" s="1">
        <v>6</v>
      </c>
      <c r="C24" s="135">
        <v>42.28</v>
      </c>
      <c r="D24" s="136">
        <v>42.72</v>
      </c>
      <c r="E24" s="136">
        <v>41.26</v>
      </c>
      <c r="F24" s="137">
        <v>42.75</v>
      </c>
    </row>
    <row r="25" spans="2:14" x14ac:dyDescent="0.25">
      <c r="B25" s="1">
        <v>7</v>
      </c>
      <c r="C25" s="135">
        <v>41.01</v>
      </c>
      <c r="D25" s="136">
        <v>42.64</v>
      </c>
      <c r="E25" s="136">
        <v>40.83</v>
      </c>
      <c r="F25" s="137">
        <v>41.81</v>
      </c>
    </row>
    <row r="26" spans="2:14" x14ac:dyDescent="0.25">
      <c r="B26" s="1">
        <v>8</v>
      </c>
      <c r="C26" s="135">
        <v>41.58</v>
      </c>
      <c r="D26" s="136">
        <v>44.93</v>
      </c>
      <c r="E26" s="136">
        <v>41.83</v>
      </c>
      <c r="F26" s="137">
        <v>41.53</v>
      </c>
    </row>
    <row r="27" spans="2:14" x14ac:dyDescent="0.25">
      <c r="B27" s="1">
        <v>9</v>
      </c>
      <c r="C27" s="135">
        <v>41.47</v>
      </c>
      <c r="D27" s="136">
        <v>43.99</v>
      </c>
      <c r="E27" s="136">
        <v>41.67</v>
      </c>
      <c r="F27" s="137">
        <v>41.74</v>
      </c>
    </row>
    <row r="28" spans="2:14" x14ac:dyDescent="0.25">
      <c r="B28" s="1">
        <v>10</v>
      </c>
      <c r="C28" s="135">
        <v>41.67</v>
      </c>
      <c r="D28" s="136">
        <v>42.44</v>
      </c>
      <c r="E28" s="136">
        <v>41.4</v>
      </c>
      <c r="F28" s="137">
        <v>41.48</v>
      </c>
    </row>
    <row r="29" spans="2:14" x14ac:dyDescent="0.25">
      <c r="B29" s="1">
        <v>11</v>
      </c>
      <c r="C29" s="135">
        <v>41.48</v>
      </c>
      <c r="D29" s="136">
        <v>43.57</v>
      </c>
      <c r="E29" s="136">
        <v>40.6</v>
      </c>
      <c r="F29" s="137">
        <v>41.83</v>
      </c>
    </row>
    <row r="30" spans="2:14" x14ac:dyDescent="0.25">
      <c r="B30" s="1">
        <v>12</v>
      </c>
      <c r="C30" s="135">
        <v>41.21</v>
      </c>
      <c r="D30" s="136">
        <v>42.09</v>
      </c>
      <c r="E30" s="136">
        <v>40.64</v>
      </c>
      <c r="F30" s="137">
        <v>41.91</v>
      </c>
    </row>
    <row r="31" spans="2:14" x14ac:dyDescent="0.25">
      <c r="B31" s="1">
        <v>13</v>
      </c>
      <c r="C31" s="135">
        <v>41.28</v>
      </c>
      <c r="D31" s="136">
        <v>42.3</v>
      </c>
      <c r="E31" s="136">
        <v>42.29</v>
      </c>
      <c r="F31" s="137">
        <v>41.38</v>
      </c>
    </row>
    <row r="32" spans="2:14" x14ac:dyDescent="0.25">
      <c r="B32" s="1">
        <v>14</v>
      </c>
      <c r="C32" s="135">
        <v>41</v>
      </c>
      <c r="D32" s="136">
        <v>42.44</v>
      </c>
      <c r="E32" s="136">
        <v>43.63</v>
      </c>
      <c r="F32" s="137">
        <v>42.01</v>
      </c>
    </row>
    <row r="33" spans="2:6" x14ac:dyDescent="0.25">
      <c r="B33" s="1">
        <v>15</v>
      </c>
      <c r="C33" s="135">
        <v>41.78</v>
      </c>
      <c r="D33" s="136">
        <v>42.02</v>
      </c>
      <c r="E33" s="136">
        <v>41.16</v>
      </c>
      <c r="F33" s="137">
        <v>42.2</v>
      </c>
    </row>
    <row r="34" spans="2:6" x14ac:dyDescent="0.25">
      <c r="B34" s="1">
        <v>16</v>
      </c>
      <c r="C34" s="135">
        <v>41.17</v>
      </c>
      <c r="D34" s="136">
        <v>42.02</v>
      </c>
      <c r="E34" s="136">
        <v>42.34</v>
      </c>
      <c r="F34" s="187">
        <v>41.4</v>
      </c>
    </row>
    <row r="35" spans="2:6" x14ac:dyDescent="0.25">
      <c r="B35" s="1">
        <v>17</v>
      </c>
      <c r="C35" s="135">
        <v>40.909999999999997</v>
      </c>
      <c r="D35" s="136">
        <v>41.85</v>
      </c>
      <c r="E35" s="136">
        <v>42.37</v>
      </c>
      <c r="F35" s="137">
        <v>42.53</v>
      </c>
    </row>
    <row r="36" spans="2:6" x14ac:dyDescent="0.25">
      <c r="B36" s="1">
        <v>18</v>
      </c>
      <c r="C36" s="135">
        <v>40.93</v>
      </c>
      <c r="D36" s="136">
        <v>42.18</v>
      </c>
      <c r="E36" s="136">
        <v>41.78</v>
      </c>
      <c r="F36" s="137">
        <v>41.1</v>
      </c>
    </row>
    <row r="37" spans="2:6" x14ac:dyDescent="0.25">
      <c r="B37" s="1">
        <v>19</v>
      </c>
      <c r="C37" s="135">
        <v>41.14</v>
      </c>
      <c r="D37" s="136">
        <v>44.87</v>
      </c>
      <c r="E37" s="136">
        <v>40.94</v>
      </c>
      <c r="F37" s="137">
        <v>41.99</v>
      </c>
    </row>
    <row r="38" spans="2:6" x14ac:dyDescent="0.25">
      <c r="B38" s="1">
        <v>20</v>
      </c>
      <c r="C38" s="135">
        <v>40.64</v>
      </c>
      <c r="D38" s="136">
        <v>42.19</v>
      </c>
      <c r="E38" s="136">
        <v>41.58</v>
      </c>
      <c r="F38" s="137">
        <v>41.88</v>
      </c>
    </row>
    <row r="39" spans="2:6" x14ac:dyDescent="0.25">
      <c r="B39" s="1">
        <v>21</v>
      </c>
      <c r="C39" s="135">
        <v>40.840000000000003</v>
      </c>
      <c r="D39" s="136">
        <v>41.99</v>
      </c>
      <c r="E39" s="136">
        <v>41.12</v>
      </c>
      <c r="F39" s="137">
        <v>41.99</v>
      </c>
    </row>
    <row r="40" spans="2:6" x14ac:dyDescent="0.25">
      <c r="B40" s="1">
        <v>22</v>
      </c>
      <c r="C40" s="135">
        <v>41.36</v>
      </c>
      <c r="D40" s="136">
        <v>41.86</v>
      </c>
      <c r="E40" s="136">
        <v>41.14</v>
      </c>
      <c r="F40" s="137">
        <v>41.76</v>
      </c>
    </row>
    <row r="41" spans="2:6" x14ac:dyDescent="0.25">
      <c r="B41" s="1">
        <v>23</v>
      </c>
      <c r="C41" s="135">
        <v>43.44</v>
      </c>
      <c r="D41" s="136">
        <v>42.84</v>
      </c>
      <c r="E41" s="136">
        <v>40.75</v>
      </c>
      <c r="F41" s="137">
        <v>41.31</v>
      </c>
    </row>
    <row r="42" spans="2:6" x14ac:dyDescent="0.25">
      <c r="B42" s="1">
        <v>24</v>
      </c>
      <c r="C42" s="135">
        <v>41.04</v>
      </c>
      <c r="D42" s="136">
        <v>42.29</v>
      </c>
      <c r="E42" s="136">
        <v>40.75</v>
      </c>
      <c r="F42" s="137">
        <v>41.84</v>
      </c>
    </row>
    <row r="43" spans="2:6" x14ac:dyDescent="0.25">
      <c r="B43" s="1">
        <v>25</v>
      </c>
      <c r="C43" s="135">
        <v>40.950000000000003</v>
      </c>
      <c r="D43" s="136">
        <v>43.42</v>
      </c>
      <c r="E43" s="136">
        <v>40.99</v>
      </c>
      <c r="F43" s="137"/>
    </row>
    <row r="44" spans="2:6" x14ac:dyDescent="0.25">
      <c r="B44" s="1">
        <v>26</v>
      </c>
      <c r="C44" s="135">
        <v>40.72</v>
      </c>
      <c r="D44" s="136">
        <v>43.44</v>
      </c>
      <c r="E44" s="136">
        <v>41.59</v>
      </c>
      <c r="F44" s="137"/>
    </row>
    <row r="45" spans="2:6" x14ac:dyDescent="0.25">
      <c r="B45" s="1">
        <v>27</v>
      </c>
      <c r="C45" s="135">
        <v>41.28</v>
      </c>
      <c r="D45" s="136">
        <v>42.96</v>
      </c>
      <c r="E45" s="136">
        <v>40.82</v>
      </c>
      <c r="F45" s="137"/>
    </row>
    <row r="46" spans="2:6" x14ac:dyDescent="0.25">
      <c r="B46" s="1">
        <v>28</v>
      </c>
      <c r="C46" s="135">
        <v>41.96</v>
      </c>
      <c r="D46" s="136">
        <v>42.09</v>
      </c>
      <c r="E46" s="136">
        <v>41.42</v>
      </c>
      <c r="F46" s="137"/>
    </row>
    <row r="47" spans="2:6" x14ac:dyDescent="0.25">
      <c r="B47" s="1">
        <v>29</v>
      </c>
      <c r="C47" s="135">
        <v>41.44</v>
      </c>
      <c r="D47" s="136">
        <v>42.23</v>
      </c>
      <c r="E47" s="136">
        <v>40.97</v>
      </c>
      <c r="F47" s="137"/>
    </row>
    <row r="48" spans="2:6" x14ac:dyDescent="0.25">
      <c r="B48" s="1">
        <v>30</v>
      </c>
      <c r="C48" s="135">
        <v>42.42</v>
      </c>
      <c r="D48" s="136">
        <v>42.1</v>
      </c>
      <c r="E48" s="136">
        <v>41.51</v>
      </c>
      <c r="F48" s="137"/>
    </row>
    <row r="49" spans="2:6" x14ac:dyDescent="0.25">
      <c r="B49" s="1">
        <v>31</v>
      </c>
      <c r="C49" s="135">
        <v>41.8</v>
      </c>
      <c r="D49" s="136">
        <v>42.35</v>
      </c>
      <c r="E49" s="136">
        <v>41.41</v>
      </c>
      <c r="F49" s="137"/>
    </row>
    <row r="50" spans="2:6" x14ac:dyDescent="0.25">
      <c r="B50" s="1">
        <v>32</v>
      </c>
      <c r="C50" s="135">
        <v>40.99</v>
      </c>
      <c r="D50" s="136">
        <v>42.19</v>
      </c>
      <c r="E50" s="136">
        <v>41.47</v>
      </c>
      <c r="F50" s="137"/>
    </row>
    <row r="51" spans="2:6" x14ac:dyDescent="0.25">
      <c r="B51" s="1">
        <v>33</v>
      </c>
      <c r="C51" s="135">
        <v>41.54</v>
      </c>
      <c r="D51" s="136">
        <v>42.6</v>
      </c>
      <c r="E51" s="136">
        <v>41.77</v>
      </c>
      <c r="F51" s="137"/>
    </row>
    <row r="52" spans="2:6" x14ac:dyDescent="0.25">
      <c r="B52" s="1">
        <v>34</v>
      </c>
      <c r="C52" s="135">
        <v>42.18</v>
      </c>
      <c r="D52" s="136">
        <v>43.43</v>
      </c>
      <c r="E52" s="136">
        <v>41.66</v>
      </c>
      <c r="F52" s="137"/>
    </row>
    <row r="53" spans="2:6" x14ac:dyDescent="0.25">
      <c r="B53" s="1">
        <v>35</v>
      </c>
      <c r="C53" s="135">
        <v>41.49</v>
      </c>
      <c r="D53" s="136">
        <v>42.21</v>
      </c>
      <c r="E53" s="136">
        <v>41.97</v>
      </c>
      <c r="F53" s="137"/>
    </row>
    <row r="54" spans="2:6" x14ac:dyDescent="0.25">
      <c r="B54" s="1">
        <v>36</v>
      </c>
      <c r="C54" s="135"/>
      <c r="D54" s="136">
        <v>42.35</v>
      </c>
      <c r="E54" s="136">
        <v>42.05</v>
      </c>
      <c r="F54" s="137"/>
    </row>
    <row r="55" spans="2:6" x14ac:dyDescent="0.25">
      <c r="B55" s="1">
        <v>37</v>
      </c>
      <c r="C55" s="135"/>
      <c r="D55" s="136">
        <v>43.5</v>
      </c>
      <c r="E55" s="136">
        <v>41.49</v>
      </c>
      <c r="F55" s="137"/>
    </row>
    <row r="56" spans="2:6" x14ac:dyDescent="0.25">
      <c r="B56" s="1">
        <v>38</v>
      </c>
      <c r="C56" s="135"/>
      <c r="D56" s="136">
        <v>43.91</v>
      </c>
      <c r="E56" s="136">
        <v>41.08</v>
      </c>
      <c r="F56" s="137"/>
    </row>
    <row r="57" spans="2:6" x14ac:dyDescent="0.25">
      <c r="B57" s="1">
        <v>39</v>
      </c>
      <c r="C57" s="135"/>
      <c r="D57" s="136">
        <v>43.51</v>
      </c>
      <c r="E57" s="136">
        <v>41.43</v>
      </c>
      <c r="F57" s="137"/>
    </row>
    <row r="58" spans="2:6" x14ac:dyDescent="0.25">
      <c r="B58" s="1">
        <v>40</v>
      </c>
      <c r="C58" s="135"/>
      <c r="D58" s="136">
        <v>42.64</v>
      </c>
      <c r="E58" s="136">
        <v>41.18</v>
      </c>
      <c r="F58" s="137"/>
    </row>
    <row r="59" spans="2:6" x14ac:dyDescent="0.25">
      <c r="B59" s="1">
        <v>41</v>
      </c>
      <c r="C59" s="135"/>
      <c r="D59" s="136">
        <v>43.4</v>
      </c>
      <c r="E59" s="136">
        <v>41.19</v>
      </c>
      <c r="F59" s="137"/>
    </row>
    <row r="60" spans="2:6" x14ac:dyDescent="0.25">
      <c r="B60" s="1">
        <v>42</v>
      </c>
      <c r="C60" s="135"/>
      <c r="D60" s="136">
        <v>43.08</v>
      </c>
      <c r="E60" s="136">
        <v>41.3</v>
      </c>
      <c r="F60" s="137"/>
    </row>
    <row r="61" spans="2:6" x14ac:dyDescent="0.25">
      <c r="B61" s="1">
        <v>43</v>
      </c>
      <c r="C61" s="135"/>
      <c r="D61" s="136">
        <v>42.65</v>
      </c>
      <c r="E61" s="136">
        <v>41.1</v>
      </c>
      <c r="F61" s="137"/>
    </row>
    <row r="62" spans="2:6" x14ac:dyDescent="0.25">
      <c r="B62" s="1">
        <v>44</v>
      </c>
      <c r="C62" s="135"/>
      <c r="D62" s="136">
        <v>42.53</v>
      </c>
      <c r="E62" s="136">
        <v>41.29</v>
      </c>
      <c r="F62" s="137"/>
    </row>
    <row r="63" spans="2:6" x14ac:dyDescent="0.25">
      <c r="B63" s="1">
        <v>45</v>
      </c>
      <c r="C63" s="135"/>
      <c r="D63" s="136">
        <v>42.69</v>
      </c>
      <c r="E63" s="136">
        <v>41.24</v>
      </c>
      <c r="F63" s="137"/>
    </row>
    <row r="64" spans="2:6" x14ac:dyDescent="0.25">
      <c r="B64" s="1">
        <v>46</v>
      </c>
      <c r="C64" s="135"/>
      <c r="D64" s="136">
        <v>43.27</v>
      </c>
      <c r="E64" s="136">
        <v>42.04</v>
      </c>
      <c r="F64" s="137"/>
    </row>
    <row r="65" spans="2:6" x14ac:dyDescent="0.25">
      <c r="B65" s="1">
        <v>47</v>
      </c>
      <c r="C65" s="135"/>
      <c r="D65" s="136">
        <v>43.5</v>
      </c>
      <c r="E65" s="136">
        <v>41.84</v>
      </c>
      <c r="F65" s="137"/>
    </row>
    <row r="66" spans="2:6" x14ac:dyDescent="0.25">
      <c r="B66" s="1">
        <v>48</v>
      </c>
      <c r="C66" s="135"/>
      <c r="D66" s="136"/>
      <c r="E66" s="136">
        <v>42.13</v>
      </c>
      <c r="F66" s="137"/>
    </row>
    <row r="67" spans="2:6" x14ac:dyDescent="0.25">
      <c r="B67" s="1">
        <v>49</v>
      </c>
      <c r="C67" s="135"/>
      <c r="D67" s="136"/>
      <c r="E67" s="136">
        <v>41.25</v>
      </c>
      <c r="F67" s="137"/>
    </row>
    <row r="68" spans="2:6" x14ac:dyDescent="0.25">
      <c r="B68" s="1">
        <v>50</v>
      </c>
      <c r="C68" s="135"/>
      <c r="D68" s="136"/>
      <c r="E68" s="136">
        <v>41.25</v>
      </c>
      <c r="F68" s="137"/>
    </row>
    <row r="69" spans="2:6" x14ac:dyDescent="0.25">
      <c r="B69" s="1">
        <v>51</v>
      </c>
      <c r="C69" s="135"/>
      <c r="D69" s="136"/>
      <c r="E69" s="136">
        <v>40.83</v>
      </c>
      <c r="F69" s="137"/>
    </row>
    <row r="70" spans="2:6" x14ac:dyDescent="0.25">
      <c r="B70" s="1">
        <v>52</v>
      </c>
      <c r="C70" s="135"/>
      <c r="D70" s="136"/>
      <c r="E70" s="136">
        <v>41.35</v>
      </c>
      <c r="F70" s="137"/>
    </row>
    <row r="71" spans="2:6" x14ac:dyDescent="0.25">
      <c r="B71" s="1">
        <v>53</v>
      </c>
      <c r="C71" s="135"/>
      <c r="D71" s="136"/>
      <c r="E71" s="136">
        <v>41.94</v>
      </c>
      <c r="F71" s="137"/>
    </row>
    <row r="72" spans="2:6" x14ac:dyDescent="0.25">
      <c r="B72" s="1">
        <v>54</v>
      </c>
      <c r="C72" s="135"/>
      <c r="D72" s="136"/>
      <c r="E72" s="136">
        <v>41.44</v>
      </c>
      <c r="F72" s="137"/>
    </row>
    <row r="73" spans="2:6" x14ac:dyDescent="0.25">
      <c r="B73" s="1">
        <v>55</v>
      </c>
      <c r="C73" s="135"/>
      <c r="D73" s="136"/>
      <c r="E73" s="136">
        <v>41.9</v>
      </c>
      <c r="F73" s="137"/>
    </row>
    <row r="74" spans="2:6" x14ac:dyDescent="0.25">
      <c r="B74" s="1">
        <v>56</v>
      </c>
      <c r="C74" s="135"/>
      <c r="D74" s="136"/>
      <c r="E74" s="136">
        <v>42.38</v>
      </c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192"/>
  <sheetViews>
    <sheetView workbookViewId="0">
      <selection activeCell="M11" sqref="M11:V184"/>
    </sheetView>
  </sheetViews>
  <sheetFormatPr defaultRowHeight="15" x14ac:dyDescent="0.25"/>
  <cols>
    <col min="2" max="2" width="9.42578125" customWidth="1"/>
    <col min="3" max="3" width="10.28515625" customWidth="1"/>
  </cols>
  <sheetData>
    <row r="1" spans="1:23" x14ac:dyDescent="0.25">
      <c r="C1" s="250"/>
    </row>
    <row r="2" spans="1:23" x14ac:dyDescent="0.25">
      <c r="C2" t="s">
        <v>182</v>
      </c>
      <c r="H2">
        <f>7200+24</f>
        <v>7224</v>
      </c>
    </row>
    <row r="3" spans="1:23" x14ac:dyDescent="0.25">
      <c r="C3" t="s">
        <v>183</v>
      </c>
      <c r="H3" s="250">
        <f>D7-D8</f>
        <v>0.72000000000025466</v>
      </c>
      <c r="I3" s="250"/>
      <c r="J3" s="250"/>
      <c r="K3" s="250"/>
    </row>
    <row r="4" spans="1:23" x14ac:dyDescent="0.25">
      <c r="C4" t="s">
        <v>184</v>
      </c>
      <c r="H4" s="250">
        <f>(SUM(C12:C184)-H5*3)/172</f>
        <v>40.426046511627902</v>
      </c>
      <c r="I4" s="250"/>
      <c r="J4" s="250"/>
      <c r="K4" s="250"/>
    </row>
    <row r="5" spans="1:23" x14ac:dyDescent="0.25">
      <c r="C5" t="s">
        <v>185</v>
      </c>
      <c r="H5" s="251">
        <v>90</v>
      </c>
      <c r="I5" s="251"/>
      <c r="J5" s="251"/>
      <c r="K5" s="251"/>
    </row>
    <row r="6" spans="1:23" x14ac:dyDescent="0.25">
      <c r="B6" s="252" t="s">
        <v>193</v>
      </c>
      <c r="C6" s="250">
        <f>C7-C8</f>
        <v>1.5299999999979264</v>
      </c>
      <c r="D6" s="250">
        <f t="shared" ref="D6:K6" si="0">D7-D8</f>
        <v>0.72000000000025466</v>
      </c>
      <c r="E6" s="250">
        <f t="shared" si="0"/>
        <v>2.1099999999987631</v>
      </c>
      <c r="F6" s="250">
        <f t="shared" si="0"/>
        <v>1.8000000000028749</v>
      </c>
      <c r="G6" s="250">
        <f t="shared" si="0"/>
        <v>1.3639999999971053</v>
      </c>
      <c r="H6" s="250">
        <f t="shared" si="0"/>
        <v>0.97999999999355936</v>
      </c>
      <c r="I6" s="250">
        <f t="shared" si="0"/>
        <v>2.3599999999975267</v>
      </c>
      <c r="J6" s="250">
        <f t="shared" si="0"/>
        <v>3.329999999999707</v>
      </c>
      <c r="K6" s="250">
        <f t="shared" si="0"/>
        <v>3.750000000001819</v>
      </c>
      <c r="L6" s="250">
        <f>AVERAGE(C6:K6)</f>
        <v>1.9937777777766152</v>
      </c>
    </row>
    <row r="7" spans="1:23" x14ac:dyDescent="0.25">
      <c r="B7" s="253" t="s">
        <v>192</v>
      </c>
      <c r="C7">
        <v>0</v>
      </c>
      <c r="D7">
        <v>6</v>
      </c>
      <c r="E7">
        <v>25.5</v>
      </c>
      <c r="F7">
        <v>26.46</v>
      </c>
      <c r="G7">
        <v>27.53</v>
      </c>
      <c r="H7" s="250">
        <v>32.4</v>
      </c>
      <c r="I7" s="250">
        <v>35.14</v>
      </c>
      <c r="J7" s="281">
        <f>I7+35-C184</f>
        <v>29.759999999999998</v>
      </c>
      <c r="K7" s="281">
        <v>21</v>
      </c>
    </row>
    <row r="8" spans="1:23" x14ac:dyDescent="0.25">
      <c r="B8" s="254" t="s">
        <v>191</v>
      </c>
      <c r="C8" s="250">
        <f>SUM(C13:C184)-$H$2</f>
        <v>-1.5299999999979264</v>
      </c>
      <c r="D8" s="250">
        <f t="shared" ref="D8:K8" si="1">SUM(D13:D184)-$H$2</f>
        <v>5.2799999999997453</v>
      </c>
      <c r="E8" s="250">
        <f t="shared" si="1"/>
        <v>23.390000000001237</v>
      </c>
      <c r="F8" s="250">
        <f t="shared" si="1"/>
        <v>24.659999999997126</v>
      </c>
      <c r="G8" s="250">
        <f t="shared" si="1"/>
        <v>26.166000000002896</v>
      </c>
      <c r="H8" s="250">
        <f t="shared" si="1"/>
        <v>31.420000000006439</v>
      </c>
      <c r="I8" s="250">
        <f t="shared" si="1"/>
        <v>32.780000000002474</v>
      </c>
      <c r="J8" s="250">
        <f t="shared" si="1"/>
        <v>26.430000000000291</v>
      </c>
      <c r="K8" s="250">
        <f t="shared" si="1"/>
        <v>17.249999999998181</v>
      </c>
    </row>
    <row r="9" spans="1:23" ht="15.75" thickBot="1" x14ac:dyDescent="0.3">
      <c r="B9" s="255">
        <f>M184</f>
        <v>172</v>
      </c>
      <c r="C9" s="256">
        <f>N182</f>
        <v>0.33209302325430201</v>
      </c>
      <c r="D9" s="256">
        <f t="shared" ref="D9:K9" si="2">O182</f>
        <v>5.7220930232566474</v>
      </c>
      <c r="E9" s="256">
        <f t="shared" si="2"/>
        <v>25.462093023255186</v>
      </c>
      <c r="F9" s="256">
        <f t="shared" si="2"/>
        <v>26.432093023259256</v>
      </c>
      <c r="G9" s="256">
        <f t="shared" si="2"/>
        <v>27.502093023253543</v>
      </c>
      <c r="H9" s="256">
        <f t="shared" si="2"/>
        <v>32.642093023249934</v>
      </c>
      <c r="I9" s="256">
        <f t="shared" si="2"/>
        <v>34.762093023253911</v>
      </c>
      <c r="J9" s="256">
        <f>U181</f>
        <v>70.408139534883986</v>
      </c>
      <c r="K9" s="256">
        <f>V179</f>
        <v>140.58023255814183</v>
      </c>
    </row>
    <row r="10" spans="1:23" ht="15.75" thickBot="1" x14ac:dyDescent="0.3">
      <c r="B10" t="s">
        <v>186</v>
      </c>
      <c r="C10">
        <v>4</v>
      </c>
      <c r="D10">
        <v>1</v>
      </c>
      <c r="E10">
        <v>6</v>
      </c>
      <c r="F10">
        <v>5</v>
      </c>
      <c r="G10">
        <v>3</v>
      </c>
      <c r="H10">
        <v>2</v>
      </c>
      <c r="I10">
        <v>7</v>
      </c>
      <c r="J10">
        <v>10</v>
      </c>
      <c r="K10">
        <v>11</v>
      </c>
      <c r="M10" s="257" t="s">
        <v>187</v>
      </c>
      <c r="N10" s="258"/>
      <c r="O10" s="258"/>
      <c r="P10" s="258"/>
      <c r="Q10" s="258"/>
      <c r="R10" s="258"/>
      <c r="S10" s="258"/>
      <c r="T10" s="258"/>
      <c r="U10" s="258"/>
      <c r="V10" s="259"/>
    </row>
    <row r="11" spans="1:23" x14ac:dyDescent="0.25">
      <c r="C11" s="260" t="s">
        <v>68</v>
      </c>
      <c r="D11" s="261" t="s">
        <v>83</v>
      </c>
      <c r="E11" s="261" t="s">
        <v>119</v>
      </c>
      <c r="F11" s="261" t="s">
        <v>72</v>
      </c>
      <c r="G11" s="261" t="s">
        <v>103</v>
      </c>
      <c r="H11" s="261" t="s">
        <v>75</v>
      </c>
      <c r="I11" s="261" t="s">
        <v>188</v>
      </c>
      <c r="J11" s="261" t="s">
        <v>120</v>
      </c>
      <c r="K11" s="262" t="s">
        <v>115</v>
      </c>
      <c r="M11" s="263"/>
      <c r="N11" s="264" t="str">
        <f t="shared" ref="N11:V12" si="3">C11</f>
        <v>Ognem Racing</v>
      </c>
      <c r="O11" s="264" t="str">
        <f t="shared" si="3"/>
        <v>Winni</v>
      </c>
      <c r="P11" s="264" t="str">
        <f t="shared" si="3"/>
        <v>OldSchool</v>
      </c>
      <c r="Q11" s="264" t="str">
        <f t="shared" si="3"/>
        <v>Fury</v>
      </c>
      <c r="R11" s="264" t="str">
        <f t="shared" si="3"/>
        <v>Mesnyki</v>
      </c>
      <c r="S11" s="264" t="str">
        <f t="shared" si="3"/>
        <v>RocknRolla</v>
      </c>
      <c r="T11" s="264" t="str">
        <f t="shared" si="3"/>
        <v>Kozak i razboiniki</v>
      </c>
      <c r="U11" s="264" t="str">
        <f t="shared" si="3"/>
        <v>Levi-9</v>
      </c>
      <c r="V11" s="264" t="str">
        <f t="shared" si="3"/>
        <v>Chayka School</v>
      </c>
      <c r="W11" s="265"/>
    </row>
    <row r="12" spans="1:23" x14ac:dyDescent="0.25">
      <c r="A12" t="s">
        <v>189</v>
      </c>
      <c r="B12">
        <v>0</v>
      </c>
      <c r="C12" s="274">
        <f>C6-$H$3</f>
        <v>0.80999999999767169</v>
      </c>
      <c r="D12" s="275">
        <f t="shared" ref="D12:K12" si="4">D6-$H$3</f>
        <v>0</v>
      </c>
      <c r="E12" s="275">
        <f t="shared" si="4"/>
        <v>1.3899999999985084</v>
      </c>
      <c r="F12" s="275">
        <f t="shared" si="4"/>
        <v>1.0800000000026202</v>
      </c>
      <c r="G12" s="275">
        <f t="shared" si="4"/>
        <v>0.64399999999685065</v>
      </c>
      <c r="H12" s="275">
        <f t="shared" si="4"/>
        <v>0.2599999999933047</v>
      </c>
      <c r="I12" s="275">
        <f t="shared" si="4"/>
        <v>1.6399999999972721</v>
      </c>
      <c r="J12" s="275">
        <f t="shared" si="4"/>
        <v>2.6099999999994523</v>
      </c>
      <c r="K12" s="276">
        <f t="shared" si="4"/>
        <v>3.0300000000015643</v>
      </c>
      <c r="M12" s="263">
        <f t="shared" ref="M12:M75" si="5">B12</f>
        <v>0</v>
      </c>
      <c r="N12" s="266">
        <f t="shared" si="3"/>
        <v>0.80999999999767169</v>
      </c>
      <c r="O12" s="266">
        <f t="shared" si="3"/>
        <v>0</v>
      </c>
      <c r="P12" s="266">
        <f t="shared" si="3"/>
        <v>1.3899999999985084</v>
      </c>
      <c r="Q12" s="266">
        <f t="shared" si="3"/>
        <v>1.0800000000026202</v>
      </c>
      <c r="R12" s="266">
        <f t="shared" si="3"/>
        <v>0.64399999999685065</v>
      </c>
      <c r="S12" s="266">
        <f t="shared" si="3"/>
        <v>0.2599999999933047</v>
      </c>
      <c r="T12" s="266">
        <f t="shared" si="3"/>
        <v>1.6399999999972721</v>
      </c>
      <c r="U12" s="266">
        <f t="shared" si="3"/>
        <v>2.6099999999994523</v>
      </c>
      <c r="V12" s="266">
        <f t="shared" si="3"/>
        <v>3.0300000000015643</v>
      </c>
    </row>
    <row r="13" spans="1:23" x14ac:dyDescent="0.25">
      <c r="B13">
        <v>1</v>
      </c>
      <c r="C13" s="277">
        <v>41.86</v>
      </c>
      <c r="D13" s="136">
        <v>41.42</v>
      </c>
      <c r="E13" s="136">
        <v>43.08</v>
      </c>
      <c r="F13" s="136">
        <v>41.8</v>
      </c>
      <c r="G13" s="136">
        <v>43.26</v>
      </c>
      <c r="H13" s="136">
        <v>41.65</v>
      </c>
      <c r="I13" s="136">
        <v>42.87</v>
      </c>
      <c r="J13" s="136">
        <v>43.47</v>
      </c>
      <c r="K13" s="278">
        <v>44.39</v>
      </c>
      <c r="L13" s="136"/>
      <c r="M13" s="263">
        <f t="shared" si="5"/>
        <v>1</v>
      </c>
      <c r="N13" s="266">
        <f t="shared" ref="N13:V28" si="6">IF(C13&gt;60,C13-$H$4+N12-$H$5,C13-$H$4+N12)</f>
        <v>2.2439534883697689</v>
      </c>
      <c r="O13" s="266">
        <f t="shared" si="6"/>
        <v>0.99395348837209951</v>
      </c>
      <c r="P13" s="266">
        <f t="shared" si="6"/>
        <v>4.0439534883706045</v>
      </c>
      <c r="Q13" s="266">
        <f t="shared" si="6"/>
        <v>2.4539534883747152</v>
      </c>
      <c r="R13" s="266">
        <f t="shared" si="6"/>
        <v>3.4779534883689465</v>
      </c>
      <c r="S13" s="266">
        <f t="shared" si="6"/>
        <v>1.4839534883654011</v>
      </c>
      <c r="T13" s="266">
        <f t="shared" si="6"/>
        <v>4.0839534883693673</v>
      </c>
      <c r="U13" s="266">
        <f t="shared" si="6"/>
        <v>5.653953488371549</v>
      </c>
      <c r="V13" s="266">
        <f t="shared" si="6"/>
        <v>6.9939534883736627</v>
      </c>
    </row>
    <row r="14" spans="1:23" x14ac:dyDescent="0.25">
      <c r="B14">
        <f>1+B13</f>
        <v>2</v>
      </c>
      <c r="C14" s="277">
        <v>40.07</v>
      </c>
      <c r="D14" s="136">
        <v>40.380000000000003</v>
      </c>
      <c r="E14" s="136">
        <v>40.46</v>
      </c>
      <c r="F14" s="136">
        <v>40.26</v>
      </c>
      <c r="G14" s="136">
        <v>40.54</v>
      </c>
      <c r="H14" s="136">
        <v>40.130000000000003</v>
      </c>
      <c r="I14" s="136">
        <v>40.54</v>
      </c>
      <c r="J14" s="136">
        <v>40.42</v>
      </c>
      <c r="K14" s="278">
        <v>41.62</v>
      </c>
      <c r="L14" s="136"/>
      <c r="M14" s="263">
        <f t="shared" si="5"/>
        <v>2</v>
      </c>
      <c r="N14" s="266">
        <f t="shared" si="6"/>
        <v>1.887906976741867</v>
      </c>
      <c r="O14" s="266">
        <f t="shared" si="6"/>
        <v>0.94790697674419988</v>
      </c>
      <c r="P14" s="266">
        <f t="shared" si="6"/>
        <v>4.0779069767427032</v>
      </c>
      <c r="Q14" s="266">
        <f t="shared" si="6"/>
        <v>2.287906976746811</v>
      </c>
      <c r="R14" s="266">
        <f t="shared" si="6"/>
        <v>3.5919069767410434</v>
      </c>
      <c r="S14" s="266">
        <f>IF(H14&gt;60,H14-$H$4+S13-$H$5,H14-$H$4+S13)</f>
        <v>1.1879069767375015</v>
      </c>
      <c r="T14" s="266">
        <f t="shared" si="6"/>
        <v>4.1979069767414643</v>
      </c>
      <c r="U14" s="266">
        <f t="shared" si="6"/>
        <v>5.6479069767436485</v>
      </c>
      <c r="V14" s="266">
        <f t="shared" si="6"/>
        <v>8.187906976745758</v>
      </c>
    </row>
    <row r="15" spans="1:23" x14ac:dyDescent="0.25">
      <c r="B15">
        <f t="shared" ref="B15:B78" si="7">1+B14</f>
        <v>3</v>
      </c>
      <c r="C15" s="277">
        <v>39.94</v>
      </c>
      <c r="D15" s="136">
        <v>40.11</v>
      </c>
      <c r="E15" s="136">
        <v>41.45</v>
      </c>
      <c r="F15" s="136">
        <v>39.92</v>
      </c>
      <c r="G15" s="136">
        <v>40.729999999999997</v>
      </c>
      <c r="H15" s="136">
        <v>40.19</v>
      </c>
      <c r="I15" s="136">
        <v>41.31</v>
      </c>
      <c r="J15" s="136">
        <v>40.94</v>
      </c>
      <c r="K15" s="278">
        <v>41.91</v>
      </c>
      <c r="L15" s="136"/>
      <c r="M15" s="263">
        <f t="shared" si="5"/>
        <v>3</v>
      </c>
      <c r="N15" s="266">
        <f t="shared" si="6"/>
        <v>1.4018604651139626</v>
      </c>
      <c r="O15" s="266">
        <f t="shared" si="6"/>
        <v>0.63186046511629712</v>
      </c>
      <c r="P15" s="266">
        <f t="shared" si="6"/>
        <v>5.1018604651148038</v>
      </c>
      <c r="Q15" s="266">
        <f t="shared" si="6"/>
        <v>1.7818604651189105</v>
      </c>
      <c r="R15" s="266">
        <f t="shared" si="6"/>
        <v>3.8958604651131381</v>
      </c>
      <c r="S15" s="266">
        <f t="shared" si="6"/>
        <v>0.95186046510959699</v>
      </c>
      <c r="T15" s="266">
        <f t="shared" si="6"/>
        <v>5.0818604651135644</v>
      </c>
      <c r="U15" s="266">
        <f t="shared" si="6"/>
        <v>6.161860465115744</v>
      </c>
      <c r="V15" s="266">
        <f t="shared" si="6"/>
        <v>9.6718604651178524</v>
      </c>
    </row>
    <row r="16" spans="1:23" x14ac:dyDescent="0.25">
      <c r="B16">
        <f t="shared" si="7"/>
        <v>4</v>
      </c>
      <c r="C16" s="277">
        <v>42.44</v>
      </c>
      <c r="D16" s="136">
        <v>40.17</v>
      </c>
      <c r="E16" s="136">
        <v>40.049999999999997</v>
      </c>
      <c r="F16" s="136">
        <v>42.23</v>
      </c>
      <c r="G16" s="136">
        <v>40.44</v>
      </c>
      <c r="H16" s="136">
        <v>42.4</v>
      </c>
      <c r="I16" s="136">
        <v>40.36</v>
      </c>
      <c r="J16" s="136">
        <v>40.520000000000003</v>
      </c>
      <c r="K16" s="278">
        <v>40.86</v>
      </c>
      <c r="L16" s="136"/>
      <c r="M16" s="263">
        <f t="shared" si="5"/>
        <v>4</v>
      </c>
      <c r="N16" s="266">
        <f t="shared" si="6"/>
        <v>3.4158139534860581</v>
      </c>
      <c r="O16" s="266">
        <f t="shared" si="6"/>
        <v>0.37581395348839663</v>
      </c>
      <c r="P16" s="266">
        <f t="shared" si="6"/>
        <v>4.7258139534868988</v>
      </c>
      <c r="Q16" s="266">
        <f t="shared" si="6"/>
        <v>3.5858139534910052</v>
      </c>
      <c r="R16" s="266">
        <f t="shared" si="6"/>
        <v>3.9098139534852336</v>
      </c>
      <c r="S16" s="266">
        <f t="shared" si="6"/>
        <v>2.9258139534816934</v>
      </c>
      <c r="T16" s="266">
        <f t="shared" si="6"/>
        <v>5.0158139534856616</v>
      </c>
      <c r="U16" s="266">
        <f t="shared" si="6"/>
        <v>6.255813953487845</v>
      </c>
      <c r="V16" s="266">
        <f t="shared" si="6"/>
        <v>10.10581395348995</v>
      </c>
    </row>
    <row r="17" spans="2:22" x14ac:dyDescent="0.25">
      <c r="B17">
        <f t="shared" si="7"/>
        <v>5</v>
      </c>
      <c r="C17" s="277">
        <v>40.17</v>
      </c>
      <c r="D17" s="136">
        <v>40.15</v>
      </c>
      <c r="E17" s="136">
        <v>40.64</v>
      </c>
      <c r="F17" s="136">
        <v>40.450000000000003</v>
      </c>
      <c r="G17" s="136">
        <v>40.700000000000003</v>
      </c>
      <c r="H17" s="136">
        <v>40.14</v>
      </c>
      <c r="I17" s="136">
        <v>40.369999999999997</v>
      </c>
      <c r="J17" s="136">
        <v>40.380000000000003</v>
      </c>
      <c r="K17" s="278">
        <v>41.95</v>
      </c>
      <c r="L17" s="136"/>
      <c r="M17" s="263">
        <f t="shared" si="5"/>
        <v>5</v>
      </c>
      <c r="N17" s="266">
        <f t="shared" si="6"/>
        <v>3.1597674418581576</v>
      </c>
      <c r="O17" s="266">
        <f t="shared" si="6"/>
        <v>9.9767441860493022E-2</v>
      </c>
      <c r="P17" s="266">
        <f t="shared" si="6"/>
        <v>4.9397674418589972</v>
      </c>
      <c r="Q17" s="266">
        <f t="shared" si="6"/>
        <v>3.6097674418631058</v>
      </c>
      <c r="R17" s="266">
        <f t="shared" si="6"/>
        <v>4.1837674418573343</v>
      </c>
      <c r="S17" s="266">
        <f t="shared" si="6"/>
        <v>2.6397674418537918</v>
      </c>
      <c r="T17" s="266">
        <f t="shared" si="6"/>
        <v>4.9597674418577569</v>
      </c>
      <c r="U17" s="266">
        <f t="shared" si="6"/>
        <v>6.2097674418599453</v>
      </c>
      <c r="V17" s="266">
        <f t="shared" si="6"/>
        <v>11.62976744186205</v>
      </c>
    </row>
    <row r="18" spans="2:22" x14ac:dyDescent="0.25">
      <c r="B18">
        <f t="shared" si="7"/>
        <v>6</v>
      </c>
      <c r="C18" s="277">
        <v>40.020000000000003</v>
      </c>
      <c r="D18" s="136">
        <v>40.270000000000003</v>
      </c>
      <c r="E18" s="136">
        <v>40.17</v>
      </c>
      <c r="F18" s="136">
        <v>39.869999999999997</v>
      </c>
      <c r="G18" s="136">
        <v>40.5</v>
      </c>
      <c r="H18" s="136">
        <v>40.299999999999997</v>
      </c>
      <c r="I18" s="136">
        <v>40.299999999999997</v>
      </c>
      <c r="J18" s="136">
        <v>40.15</v>
      </c>
      <c r="K18" s="278">
        <v>41.35</v>
      </c>
      <c r="L18" s="136"/>
      <c r="M18" s="263">
        <f t="shared" si="5"/>
        <v>6</v>
      </c>
      <c r="N18" s="266">
        <f t="shared" si="6"/>
        <v>2.7537209302302585</v>
      </c>
      <c r="O18" s="266">
        <f t="shared" si="6"/>
        <v>-5.6279069767406043E-2</v>
      </c>
      <c r="P18" s="266">
        <f t="shared" si="6"/>
        <v>4.6837209302310967</v>
      </c>
      <c r="Q18" s="266">
        <f t="shared" si="6"/>
        <v>3.0537209302352011</v>
      </c>
      <c r="R18" s="266">
        <f t="shared" si="6"/>
        <v>4.2577209302294321</v>
      </c>
      <c r="S18" s="266">
        <f t="shared" si="6"/>
        <v>2.5137209302258867</v>
      </c>
      <c r="T18" s="266">
        <f t="shared" si="6"/>
        <v>4.8337209302298518</v>
      </c>
      <c r="U18" s="266">
        <f t="shared" si="6"/>
        <v>5.9337209302320417</v>
      </c>
      <c r="V18" s="266">
        <f t="shared" si="6"/>
        <v>12.553720930234149</v>
      </c>
    </row>
    <row r="19" spans="2:22" x14ac:dyDescent="0.25">
      <c r="B19">
        <f t="shared" si="7"/>
        <v>7</v>
      </c>
      <c r="C19" s="277">
        <v>40.15</v>
      </c>
      <c r="D19" s="136">
        <v>39.97</v>
      </c>
      <c r="E19" s="136">
        <v>40.61</v>
      </c>
      <c r="F19" s="136">
        <v>40.1</v>
      </c>
      <c r="G19" s="136">
        <v>40.450000000000003</v>
      </c>
      <c r="H19" s="136">
        <v>40.15</v>
      </c>
      <c r="I19" s="136">
        <v>40.51</v>
      </c>
      <c r="J19" s="136">
        <v>40.47</v>
      </c>
      <c r="K19" s="278">
        <v>40.76</v>
      </c>
      <c r="L19" s="136"/>
      <c r="M19" s="263">
        <f t="shared" si="5"/>
        <v>7</v>
      </c>
      <c r="N19" s="266">
        <f t="shared" si="6"/>
        <v>2.4776744186023549</v>
      </c>
      <c r="O19" s="266">
        <f t="shared" si="6"/>
        <v>-0.51232558139530937</v>
      </c>
      <c r="P19" s="266">
        <f t="shared" si="6"/>
        <v>4.8676744186031939</v>
      </c>
      <c r="Q19" s="266">
        <f t="shared" si="6"/>
        <v>2.7276744186073003</v>
      </c>
      <c r="R19" s="266">
        <f t="shared" si="6"/>
        <v>4.2816744186015328</v>
      </c>
      <c r="S19" s="266">
        <f t="shared" si="6"/>
        <v>2.2376744185979831</v>
      </c>
      <c r="T19" s="266">
        <f t="shared" si="6"/>
        <v>4.9176744186019477</v>
      </c>
      <c r="U19" s="266">
        <f t="shared" si="6"/>
        <v>5.9776744186041384</v>
      </c>
      <c r="V19" s="266">
        <f t="shared" si="6"/>
        <v>12.887674418606245</v>
      </c>
    </row>
    <row r="20" spans="2:22" x14ac:dyDescent="0.25">
      <c r="B20">
        <f t="shared" si="7"/>
        <v>8</v>
      </c>
      <c r="C20" s="277">
        <v>40.98</v>
      </c>
      <c r="D20" s="136">
        <v>40.200000000000003</v>
      </c>
      <c r="E20" s="136">
        <v>40.31</v>
      </c>
      <c r="F20" s="136">
        <v>40.29</v>
      </c>
      <c r="G20" s="136">
        <v>40.450000000000003</v>
      </c>
      <c r="H20" s="136">
        <v>41.64</v>
      </c>
      <c r="I20" s="136">
        <v>40.32</v>
      </c>
      <c r="J20" s="136">
        <v>40.28</v>
      </c>
      <c r="K20" s="278">
        <v>40.92</v>
      </c>
      <c r="L20" s="136"/>
      <c r="M20" s="263">
        <f t="shared" si="5"/>
        <v>8</v>
      </c>
      <c r="N20" s="266">
        <f t="shared" si="6"/>
        <v>3.0316279069744496</v>
      </c>
      <c r="O20" s="266">
        <f t="shared" si="6"/>
        <v>-0.73837209302320872</v>
      </c>
      <c r="P20" s="266">
        <f t="shared" si="6"/>
        <v>4.751627906975294</v>
      </c>
      <c r="Q20" s="266">
        <f t="shared" si="6"/>
        <v>2.5916279069793973</v>
      </c>
      <c r="R20" s="266">
        <f t="shared" si="6"/>
        <v>4.3056279069736334</v>
      </c>
      <c r="S20" s="266">
        <f t="shared" si="6"/>
        <v>3.4516279069700815</v>
      </c>
      <c r="T20" s="266">
        <f t="shared" si="6"/>
        <v>4.8116279069740457</v>
      </c>
      <c r="U20" s="266">
        <f t="shared" si="6"/>
        <v>5.8316279069762373</v>
      </c>
      <c r="V20" s="266">
        <f t="shared" si="6"/>
        <v>13.381627906978345</v>
      </c>
    </row>
    <row r="21" spans="2:22" x14ac:dyDescent="0.25">
      <c r="B21">
        <f t="shared" si="7"/>
        <v>9</v>
      </c>
      <c r="C21" s="277">
        <v>39.94</v>
      </c>
      <c r="D21" s="136">
        <v>39.979999999999997</v>
      </c>
      <c r="E21" s="136">
        <v>40.49</v>
      </c>
      <c r="F21" s="136">
        <v>40.090000000000003</v>
      </c>
      <c r="G21" s="136">
        <v>40.590000000000003</v>
      </c>
      <c r="H21" s="136">
        <v>39.99</v>
      </c>
      <c r="I21" s="136">
        <v>40.5</v>
      </c>
      <c r="J21" s="136">
        <v>40.54</v>
      </c>
      <c r="K21" s="278">
        <v>40.619999999999997</v>
      </c>
      <c r="L21" s="136"/>
      <c r="M21" s="263">
        <f t="shared" si="5"/>
        <v>9</v>
      </c>
      <c r="N21" s="266">
        <f t="shared" si="6"/>
        <v>2.5455813953465452</v>
      </c>
      <c r="O21" s="266">
        <f t="shared" si="6"/>
        <v>-1.184418604651114</v>
      </c>
      <c r="P21" s="266">
        <f t="shared" si="6"/>
        <v>4.8155813953473938</v>
      </c>
      <c r="Q21" s="266">
        <f t="shared" si="6"/>
        <v>2.2555813953514985</v>
      </c>
      <c r="R21" s="266">
        <f t="shared" si="6"/>
        <v>4.4695813953457346</v>
      </c>
      <c r="S21" s="266">
        <f t="shared" si="6"/>
        <v>3.0155813953421813</v>
      </c>
      <c r="T21" s="266">
        <f t="shared" si="6"/>
        <v>4.8855813953461436</v>
      </c>
      <c r="U21" s="266">
        <f t="shared" si="6"/>
        <v>5.9455813953483343</v>
      </c>
      <c r="V21" s="266">
        <f t="shared" si="6"/>
        <v>13.57558139535044</v>
      </c>
    </row>
    <row r="22" spans="2:22" x14ac:dyDescent="0.25">
      <c r="B22">
        <f t="shared" si="7"/>
        <v>10</v>
      </c>
      <c r="C22" s="277">
        <v>40.17</v>
      </c>
      <c r="D22" s="136">
        <v>40.11</v>
      </c>
      <c r="E22" s="136">
        <v>40.85</v>
      </c>
      <c r="F22" s="136">
        <v>39.96</v>
      </c>
      <c r="G22" s="136">
        <v>42.58</v>
      </c>
      <c r="H22" s="136">
        <v>40.14</v>
      </c>
      <c r="I22" s="136">
        <v>41.45</v>
      </c>
      <c r="J22" s="136">
        <v>41.49</v>
      </c>
      <c r="K22" s="278">
        <v>40.75</v>
      </c>
      <c r="L22" s="136"/>
      <c r="M22" s="263">
        <f t="shared" si="5"/>
        <v>10</v>
      </c>
      <c r="N22" s="266">
        <f t="shared" si="6"/>
        <v>2.2895348837186447</v>
      </c>
      <c r="O22" s="266">
        <f t="shared" si="6"/>
        <v>-1.5004651162790168</v>
      </c>
      <c r="P22" s="266">
        <f t="shared" si="6"/>
        <v>5.2395348837194931</v>
      </c>
      <c r="Q22" s="266">
        <f t="shared" si="6"/>
        <v>1.7895348837235971</v>
      </c>
      <c r="R22" s="266">
        <f t="shared" si="6"/>
        <v>6.6235348837178307</v>
      </c>
      <c r="S22" s="266">
        <f t="shared" si="6"/>
        <v>2.7295348837142797</v>
      </c>
      <c r="T22" s="266">
        <f t="shared" si="6"/>
        <v>5.9095348837182442</v>
      </c>
      <c r="U22" s="266">
        <f t="shared" si="6"/>
        <v>7.0095348837204341</v>
      </c>
      <c r="V22" s="266">
        <f t="shared" si="6"/>
        <v>13.899534883722538</v>
      </c>
    </row>
    <row r="23" spans="2:22" x14ac:dyDescent="0.25">
      <c r="B23">
        <f t="shared" si="7"/>
        <v>11</v>
      </c>
      <c r="C23" s="277">
        <v>39.880000000000003</v>
      </c>
      <c r="D23" s="136">
        <v>40.17</v>
      </c>
      <c r="E23" s="136">
        <v>40.47</v>
      </c>
      <c r="F23" s="136">
        <v>40.090000000000003</v>
      </c>
      <c r="G23" s="136">
        <v>41.02</v>
      </c>
      <c r="H23" s="136">
        <v>40.42</v>
      </c>
      <c r="I23" s="136">
        <v>40.5</v>
      </c>
      <c r="J23" s="136">
        <v>40.36</v>
      </c>
      <c r="K23" s="278">
        <v>40.82</v>
      </c>
      <c r="L23" s="136"/>
      <c r="M23" s="263">
        <f t="shared" si="5"/>
        <v>11</v>
      </c>
      <c r="N23" s="266">
        <f t="shared" si="6"/>
        <v>1.743488372090745</v>
      </c>
      <c r="O23" s="266">
        <f t="shared" si="6"/>
        <v>-1.7565116279069173</v>
      </c>
      <c r="P23" s="266">
        <f t="shared" si="6"/>
        <v>5.2834883720915897</v>
      </c>
      <c r="Q23" s="266">
        <f t="shared" si="6"/>
        <v>1.4534883720956984</v>
      </c>
      <c r="R23" s="266">
        <f t="shared" si="6"/>
        <v>7.2174883720899317</v>
      </c>
      <c r="S23" s="266">
        <f t="shared" si="6"/>
        <v>2.7234883720863792</v>
      </c>
      <c r="T23" s="266">
        <f t="shared" si="6"/>
        <v>5.983488372090342</v>
      </c>
      <c r="U23" s="266">
        <f t="shared" si="6"/>
        <v>6.9434883720925313</v>
      </c>
      <c r="V23" s="266">
        <f t="shared" si="6"/>
        <v>14.293488372094636</v>
      </c>
    </row>
    <row r="24" spans="2:22" x14ac:dyDescent="0.25">
      <c r="B24">
        <f t="shared" si="7"/>
        <v>12</v>
      </c>
      <c r="C24" s="277">
        <v>40.46</v>
      </c>
      <c r="D24" s="136">
        <v>40.21</v>
      </c>
      <c r="E24" s="136">
        <v>40.270000000000003</v>
      </c>
      <c r="F24" s="136">
        <v>40.42</v>
      </c>
      <c r="G24" s="136">
        <v>40.770000000000003</v>
      </c>
      <c r="H24" s="136">
        <v>40.14</v>
      </c>
      <c r="I24" s="136">
        <v>40.24</v>
      </c>
      <c r="J24" s="136">
        <v>40.42</v>
      </c>
      <c r="K24" s="278">
        <v>40.71</v>
      </c>
      <c r="L24" s="136"/>
      <c r="M24" s="263">
        <f t="shared" si="5"/>
        <v>12</v>
      </c>
      <c r="N24" s="266">
        <f t="shared" si="6"/>
        <v>1.7774418604628437</v>
      </c>
      <c r="O24" s="266">
        <f t="shared" si="6"/>
        <v>-1.9725581395348186</v>
      </c>
      <c r="P24" s="266">
        <f t="shared" si="6"/>
        <v>5.1274418604636907</v>
      </c>
      <c r="Q24" s="266">
        <f t="shared" si="6"/>
        <v>1.4474418604677979</v>
      </c>
      <c r="R24" s="266">
        <f t="shared" si="6"/>
        <v>7.5614418604620326</v>
      </c>
      <c r="S24" s="266">
        <f t="shared" si="6"/>
        <v>2.4374418604584775</v>
      </c>
      <c r="T24" s="266">
        <f t="shared" si="6"/>
        <v>5.7974418604624418</v>
      </c>
      <c r="U24" s="266">
        <f t="shared" si="6"/>
        <v>6.9374418604646308</v>
      </c>
      <c r="V24" s="266">
        <f t="shared" si="6"/>
        <v>14.577441860466735</v>
      </c>
    </row>
    <row r="25" spans="2:22" x14ac:dyDescent="0.25">
      <c r="B25">
        <f t="shared" si="7"/>
        <v>13</v>
      </c>
      <c r="C25" s="277">
        <v>41.13</v>
      </c>
      <c r="D25" s="136">
        <v>40.35</v>
      </c>
      <c r="E25" s="136">
        <v>40.28</v>
      </c>
      <c r="F25" s="136">
        <v>40.659999999999997</v>
      </c>
      <c r="G25" s="136">
        <v>40.729999999999997</v>
      </c>
      <c r="H25" s="136">
        <v>40.64</v>
      </c>
      <c r="I25" s="136">
        <v>40.020000000000003</v>
      </c>
      <c r="J25" s="136">
        <v>40.369999999999997</v>
      </c>
      <c r="K25" s="278">
        <v>40.25</v>
      </c>
      <c r="L25" s="136"/>
      <c r="M25" s="263">
        <f t="shared" si="5"/>
        <v>13</v>
      </c>
      <c r="N25" s="266">
        <f t="shared" si="6"/>
        <v>2.4813953488349441</v>
      </c>
      <c r="O25" s="266">
        <f t="shared" si="6"/>
        <v>-2.0486046511627194</v>
      </c>
      <c r="P25" s="266">
        <f t="shared" si="6"/>
        <v>4.9813953488357896</v>
      </c>
      <c r="Q25" s="266">
        <f t="shared" si="6"/>
        <v>1.6813953488398923</v>
      </c>
      <c r="R25" s="266">
        <f t="shared" si="6"/>
        <v>7.8653953488341273</v>
      </c>
      <c r="S25" s="266">
        <f t="shared" si="6"/>
        <v>2.6513953488305759</v>
      </c>
      <c r="T25" s="266">
        <f t="shared" si="6"/>
        <v>5.3913953488345427</v>
      </c>
      <c r="U25" s="266">
        <f t="shared" si="6"/>
        <v>6.8813953488367261</v>
      </c>
      <c r="V25" s="266">
        <f t="shared" si="6"/>
        <v>14.401395348838832</v>
      </c>
    </row>
    <row r="26" spans="2:22" x14ac:dyDescent="0.25">
      <c r="B26">
        <f t="shared" si="7"/>
        <v>14</v>
      </c>
      <c r="C26" s="277">
        <v>40.33</v>
      </c>
      <c r="D26" s="136">
        <v>40.35</v>
      </c>
      <c r="E26" s="136">
        <v>40.380000000000003</v>
      </c>
      <c r="F26" s="136">
        <v>40.130000000000003</v>
      </c>
      <c r="G26" s="136">
        <v>40.83</v>
      </c>
      <c r="H26" s="136">
        <v>40.5</v>
      </c>
      <c r="I26" s="136">
        <v>40.229999999999997</v>
      </c>
      <c r="J26" s="136">
        <v>40.35</v>
      </c>
      <c r="K26" s="278">
        <v>40.69</v>
      </c>
      <c r="L26" s="136"/>
      <c r="M26" s="263">
        <f t="shared" si="5"/>
        <v>14</v>
      </c>
      <c r="N26" s="266">
        <f t="shared" si="6"/>
        <v>2.3853488372070402</v>
      </c>
      <c r="O26" s="266">
        <f t="shared" si="6"/>
        <v>-2.1246511627906202</v>
      </c>
      <c r="P26" s="266">
        <f t="shared" si="6"/>
        <v>4.93534883720789</v>
      </c>
      <c r="Q26" s="266">
        <f t="shared" si="6"/>
        <v>1.3853488372119926</v>
      </c>
      <c r="R26" s="266">
        <f t="shared" si="6"/>
        <v>8.2693488372062234</v>
      </c>
      <c r="S26" s="266">
        <f t="shared" si="6"/>
        <v>2.7253488372026737</v>
      </c>
      <c r="T26" s="266">
        <f t="shared" si="6"/>
        <v>5.1953488372066374</v>
      </c>
      <c r="U26" s="266">
        <f t="shared" si="6"/>
        <v>6.8053488372088253</v>
      </c>
      <c r="V26" s="266">
        <f t="shared" si="6"/>
        <v>14.665348837210928</v>
      </c>
    </row>
    <row r="27" spans="2:22" x14ac:dyDescent="0.25">
      <c r="B27">
        <f t="shared" si="7"/>
        <v>15</v>
      </c>
      <c r="C27" s="277">
        <v>39.81</v>
      </c>
      <c r="D27" s="136">
        <v>40.090000000000003</v>
      </c>
      <c r="E27" s="136">
        <v>41.11</v>
      </c>
      <c r="F27" s="136">
        <v>40.15</v>
      </c>
      <c r="G27" s="136">
        <v>40.67</v>
      </c>
      <c r="H27" s="136">
        <v>40.33</v>
      </c>
      <c r="I27" s="136">
        <v>40.270000000000003</v>
      </c>
      <c r="J27" s="136">
        <v>40.51</v>
      </c>
      <c r="K27" s="278">
        <v>40.82</v>
      </c>
      <c r="L27" s="136"/>
      <c r="M27" s="263">
        <f t="shared" si="5"/>
        <v>15</v>
      </c>
      <c r="N27" s="266">
        <f t="shared" si="6"/>
        <v>1.7693023255791402</v>
      </c>
      <c r="O27" s="266">
        <f t="shared" si="6"/>
        <v>-2.4606976744185189</v>
      </c>
      <c r="P27" s="266">
        <f t="shared" si="6"/>
        <v>5.6193023255799872</v>
      </c>
      <c r="Q27" s="266">
        <f t="shared" si="6"/>
        <v>1.109302325584089</v>
      </c>
      <c r="R27" s="266">
        <f t="shared" si="6"/>
        <v>8.5133023255783229</v>
      </c>
      <c r="S27" s="266">
        <f t="shared" si="6"/>
        <v>2.6293023255747698</v>
      </c>
      <c r="T27" s="266">
        <f t="shared" si="6"/>
        <v>5.0393023255787384</v>
      </c>
      <c r="U27" s="266">
        <f t="shared" si="6"/>
        <v>6.8893023255809211</v>
      </c>
      <c r="V27" s="266">
        <f t="shared" si="6"/>
        <v>15.059302325583026</v>
      </c>
    </row>
    <row r="28" spans="2:22" x14ac:dyDescent="0.25">
      <c r="B28">
        <f t="shared" si="7"/>
        <v>16</v>
      </c>
      <c r="C28" s="277">
        <v>39.869999999999997</v>
      </c>
      <c r="D28" s="136">
        <v>40.18</v>
      </c>
      <c r="E28" s="136">
        <v>40.49</v>
      </c>
      <c r="F28" s="136">
        <v>40.04</v>
      </c>
      <c r="G28" s="136">
        <v>40.99</v>
      </c>
      <c r="H28" s="136">
        <v>40.25</v>
      </c>
      <c r="I28" s="136">
        <v>40.200000000000003</v>
      </c>
      <c r="J28" s="136">
        <v>40.369999999999997</v>
      </c>
      <c r="K28" s="278">
        <v>41.33</v>
      </c>
      <c r="L28" s="136"/>
      <c r="M28" s="263">
        <f t="shared" si="5"/>
        <v>16</v>
      </c>
      <c r="N28" s="266">
        <f t="shared" si="6"/>
        <v>1.2132558139512355</v>
      </c>
      <c r="O28" s="266">
        <f t="shared" si="6"/>
        <v>-2.7067441860464214</v>
      </c>
      <c r="P28" s="266">
        <f t="shared" si="6"/>
        <v>5.683255813952087</v>
      </c>
      <c r="Q28" s="266">
        <f t="shared" si="6"/>
        <v>0.72325581395618599</v>
      </c>
      <c r="R28" s="266">
        <f t="shared" si="6"/>
        <v>9.0772558139504227</v>
      </c>
      <c r="S28" s="266">
        <f t="shared" si="6"/>
        <v>2.4532558139468676</v>
      </c>
      <c r="T28" s="266">
        <f t="shared" si="6"/>
        <v>4.813255813950839</v>
      </c>
      <c r="U28" s="266">
        <f t="shared" si="6"/>
        <v>6.8332558139530164</v>
      </c>
      <c r="V28" s="266">
        <f t="shared" si="6"/>
        <v>15.963255813955122</v>
      </c>
    </row>
    <row r="29" spans="2:22" x14ac:dyDescent="0.25">
      <c r="B29">
        <f t="shared" si="7"/>
        <v>17</v>
      </c>
      <c r="C29" s="277">
        <v>39.89</v>
      </c>
      <c r="D29" s="136">
        <v>40.22</v>
      </c>
      <c r="E29" s="136">
        <v>40.299999999999997</v>
      </c>
      <c r="F29" s="136">
        <v>40.049999999999997</v>
      </c>
      <c r="G29" s="136">
        <v>40.96</v>
      </c>
      <c r="H29" s="136">
        <v>40.22</v>
      </c>
      <c r="I29" s="136">
        <v>39.85</v>
      </c>
      <c r="J29" s="136">
        <v>40.299999999999997</v>
      </c>
      <c r="K29" s="278">
        <v>40.68</v>
      </c>
      <c r="L29" s="136"/>
      <c r="M29" s="263">
        <f t="shared" si="5"/>
        <v>17</v>
      </c>
      <c r="N29" s="266">
        <f t="shared" ref="N29:V44" si="8">IF(C29&gt;60,C29-$H$4+N28-$H$5,C29-$H$4+N28)</f>
        <v>0.67720930232333387</v>
      </c>
      <c r="O29" s="266">
        <f t="shared" si="8"/>
        <v>-2.9127906976743247</v>
      </c>
      <c r="P29" s="266">
        <f t="shared" si="8"/>
        <v>5.557209302324182</v>
      </c>
      <c r="Q29" s="266">
        <f t="shared" si="8"/>
        <v>0.34720930232828096</v>
      </c>
      <c r="R29" s="266">
        <f t="shared" si="8"/>
        <v>9.6112093023225214</v>
      </c>
      <c r="S29" s="266">
        <f t="shared" si="8"/>
        <v>2.2472093023189643</v>
      </c>
      <c r="T29" s="266">
        <f t="shared" si="8"/>
        <v>4.2372093023229382</v>
      </c>
      <c r="U29" s="266">
        <f t="shared" si="8"/>
        <v>6.7072093023251114</v>
      </c>
      <c r="V29" s="266">
        <f t="shared" si="8"/>
        <v>16.21720930232722</v>
      </c>
    </row>
    <row r="30" spans="2:22" x14ac:dyDescent="0.25">
      <c r="B30">
        <f t="shared" si="7"/>
        <v>18</v>
      </c>
      <c r="C30" s="277">
        <v>40.61</v>
      </c>
      <c r="D30" s="136">
        <v>40.11</v>
      </c>
      <c r="E30" s="136">
        <v>40.28</v>
      </c>
      <c r="F30" s="136">
        <v>40.630000000000003</v>
      </c>
      <c r="G30" s="136">
        <v>40.67</v>
      </c>
      <c r="H30" s="136">
        <v>40.15</v>
      </c>
      <c r="I30" s="136">
        <v>39.9</v>
      </c>
      <c r="J30" s="136">
        <v>40.450000000000003</v>
      </c>
      <c r="K30" s="278">
        <v>41.12</v>
      </c>
      <c r="L30" s="136"/>
      <c r="M30" s="263">
        <f t="shared" si="5"/>
        <v>18</v>
      </c>
      <c r="N30" s="266">
        <f t="shared" si="8"/>
        <v>0.86116279069543111</v>
      </c>
      <c r="O30" s="266">
        <f t="shared" si="8"/>
        <v>-3.2288372093022275</v>
      </c>
      <c r="P30" s="266">
        <f t="shared" si="8"/>
        <v>5.4111627906962809</v>
      </c>
      <c r="Q30" s="266">
        <f t="shared" si="8"/>
        <v>0.55116279070038132</v>
      </c>
      <c r="R30" s="266">
        <f t="shared" si="8"/>
        <v>9.8551627906946209</v>
      </c>
      <c r="S30" s="266">
        <f t="shared" si="8"/>
        <v>1.9711627906910607</v>
      </c>
      <c r="T30" s="266">
        <f t="shared" si="8"/>
        <v>3.7111627906950346</v>
      </c>
      <c r="U30" s="266">
        <f t="shared" si="8"/>
        <v>6.731162790697212</v>
      </c>
      <c r="V30" s="266">
        <f t="shared" si="8"/>
        <v>16.911162790699315</v>
      </c>
    </row>
    <row r="31" spans="2:22" x14ac:dyDescent="0.25">
      <c r="B31">
        <f t="shared" si="7"/>
        <v>19</v>
      </c>
      <c r="C31" s="277">
        <v>40.229999999999997</v>
      </c>
      <c r="D31" s="136">
        <v>40.049999999999997</v>
      </c>
      <c r="E31" s="136">
        <v>40.17</v>
      </c>
      <c r="F31" s="136">
        <v>40.200000000000003</v>
      </c>
      <c r="G31" s="136">
        <v>40.69</v>
      </c>
      <c r="H31" s="136">
        <v>40.07</v>
      </c>
      <c r="I31" s="136">
        <v>39.619999999999997</v>
      </c>
      <c r="J31" s="136">
        <v>40.36</v>
      </c>
      <c r="K31" s="278">
        <v>40.69</v>
      </c>
      <c r="L31" s="136"/>
      <c r="M31" s="263">
        <f t="shared" si="5"/>
        <v>19</v>
      </c>
      <c r="N31" s="266">
        <f t="shared" si="8"/>
        <v>0.6651162790675258</v>
      </c>
      <c r="O31" s="266">
        <f t="shared" si="8"/>
        <v>-3.6048837209301325</v>
      </c>
      <c r="P31" s="266">
        <f t="shared" si="8"/>
        <v>5.1551162790683804</v>
      </c>
      <c r="Q31" s="266">
        <f t="shared" si="8"/>
        <v>0.32511627907248197</v>
      </c>
      <c r="R31" s="266">
        <f t="shared" si="8"/>
        <v>10.119116279066716</v>
      </c>
      <c r="S31" s="266">
        <f t="shared" si="8"/>
        <v>1.6151162790631588</v>
      </c>
      <c r="T31" s="266">
        <f t="shared" si="8"/>
        <v>2.9051162790671299</v>
      </c>
      <c r="U31" s="266">
        <f t="shared" si="8"/>
        <v>6.6651162790693093</v>
      </c>
      <c r="V31" s="266">
        <f t="shared" si="8"/>
        <v>17.17511627907141</v>
      </c>
    </row>
    <row r="32" spans="2:22" x14ac:dyDescent="0.25">
      <c r="B32">
        <f t="shared" si="7"/>
        <v>20</v>
      </c>
      <c r="C32" s="277">
        <v>40.49</v>
      </c>
      <c r="D32" s="136">
        <v>40.020000000000003</v>
      </c>
      <c r="E32" s="136">
        <v>40.31</v>
      </c>
      <c r="F32" s="136">
        <v>41.36</v>
      </c>
      <c r="G32" s="136">
        <v>40.56</v>
      </c>
      <c r="H32" s="136">
        <v>40.380000000000003</v>
      </c>
      <c r="I32" s="136">
        <v>125.84</v>
      </c>
      <c r="J32" s="136">
        <v>40.270000000000003</v>
      </c>
      <c r="K32" s="278">
        <v>40.99</v>
      </c>
      <c r="L32" s="136"/>
      <c r="M32" s="263">
        <f t="shared" si="5"/>
        <v>20</v>
      </c>
      <c r="N32" s="266">
        <f t="shared" si="8"/>
        <v>0.72906976743962559</v>
      </c>
      <c r="O32" s="266">
        <f t="shared" si="8"/>
        <v>-4.0109302325580316</v>
      </c>
      <c r="P32" s="266">
        <f t="shared" si="8"/>
        <v>5.0390697674404805</v>
      </c>
      <c r="Q32" s="266">
        <f t="shared" si="8"/>
        <v>1.2590697674445792</v>
      </c>
      <c r="R32" s="266">
        <f t="shared" si="8"/>
        <v>10.253069767438816</v>
      </c>
      <c r="S32" s="266">
        <f t="shared" si="8"/>
        <v>1.5690697674352592</v>
      </c>
      <c r="T32" s="266">
        <f t="shared" si="8"/>
        <v>-1.6809302325607689</v>
      </c>
      <c r="U32" s="266">
        <f t="shared" si="8"/>
        <v>6.5090697674414102</v>
      </c>
      <c r="V32" s="266">
        <f t="shared" si="8"/>
        <v>17.73906976744351</v>
      </c>
    </row>
    <row r="33" spans="2:22" x14ac:dyDescent="0.25">
      <c r="B33">
        <f t="shared" si="7"/>
        <v>21</v>
      </c>
      <c r="C33" s="277">
        <v>40.090000000000003</v>
      </c>
      <c r="D33" s="136">
        <v>39.96</v>
      </c>
      <c r="E33" s="136">
        <v>40.44</v>
      </c>
      <c r="F33" s="136">
        <v>40.17</v>
      </c>
      <c r="G33" s="136">
        <f>135.4+3</f>
        <v>138.4</v>
      </c>
      <c r="H33" s="136">
        <v>40.22</v>
      </c>
      <c r="I33" s="136">
        <v>41.82</v>
      </c>
      <c r="J33" s="136">
        <v>40.75</v>
      </c>
      <c r="K33" s="278">
        <v>40.869999999999997</v>
      </c>
      <c r="L33" s="136"/>
      <c r="M33" s="263">
        <f t="shared" si="5"/>
        <v>21</v>
      </c>
      <c r="N33" s="266">
        <f t="shared" si="8"/>
        <v>0.39302325581172681</v>
      </c>
      <c r="O33" s="266">
        <f t="shared" si="8"/>
        <v>-4.4769767441859329</v>
      </c>
      <c r="P33" s="266">
        <f t="shared" si="8"/>
        <v>5.0530232558125761</v>
      </c>
      <c r="Q33" s="266">
        <f t="shared" si="8"/>
        <v>1.0030232558166787</v>
      </c>
      <c r="R33" s="266">
        <f t="shared" si="8"/>
        <v>18.22702325581092</v>
      </c>
      <c r="S33" s="266">
        <f t="shared" si="8"/>
        <v>1.3630232558073558</v>
      </c>
      <c r="T33" s="266">
        <f t="shared" si="8"/>
        <v>-0.28697674418867081</v>
      </c>
      <c r="U33" s="266">
        <f t="shared" si="8"/>
        <v>6.833023255813508</v>
      </c>
      <c r="V33" s="266">
        <f t="shared" si="8"/>
        <v>18.183023255815606</v>
      </c>
    </row>
    <row r="34" spans="2:22" x14ac:dyDescent="0.25">
      <c r="B34">
        <f t="shared" si="7"/>
        <v>22</v>
      </c>
      <c r="C34" s="277">
        <v>40.07</v>
      </c>
      <c r="D34" s="136">
        <v>40.58</v>
      </c>
      <c r="E34" s="136">
        <v>40.450000000000003</v>
      </c>
      <c r="F34" s="136">
        <v>40.51</v>
      </c>
      <c r="G34" s="136">
        <v>41.18</v>
      </c>
      <c r="H34" s="136">
        <v>40.369999999999997</v>
      </c>
      <c r="I34" s="136">
        <v>40.450000000000003</v>
      </c>
      <c r="J34" s="136">
        <v>40.46</v>
      </c>
      <c r="K34" s="278">
        <v>41.24</v>
      </c>
      <c r="L34" s="136"/>
      <c r="M34" s="263">
        <f t="shared" si="5"/>
        <v>22</v>
      </c>
      <c r="N34" s="266">
        <f t="shared" si="8"/>
        <v>3.6976744183824906E-2</v>
      </c>
      <c r="O34" s="266">
        <f t="shared" si="8"/>
        <v>-4.3230232558138368</v>
      </c>
      <c r="P34" s="266">
        <f t="shared" si="8"/>
        <v>5.0769767441846767</v>
      </c>
      <c r="Q34" s="266">
        <f t="shared" si="8"/>
        <v>1.0869767441887745</v>
      </c>
      <c r="R34" s="266">
        <f t="shared" si="8"/>
        <v>18.980976744183018</v>
      </c>
      <c r="S34" s="266">
        <f t="shared" si="8"/>
        <v>1.3069767441794511</v>
      </c>
      <c r="T34" s="266">
        <f t="shared" si="8"/>
        <v>-0.26302325581657016</v>
      </c>
      <c r="U34" s="266">
        <f t="shared" si="8"/>
        <v>6.8669767441856067</v>
      </c>
      <c r="V34" s="266">
        <f t="shared" si="8"/>
        <v>18.996976744187705</v>
      </c>
    </row>
    <row r="35" spans="2:22" x14ac:dyDescent="0.25">
      <c r="B35">
        <f t="shared" si="7"/>
        <v>23</v>
      </c>
      <c r="C35" s="277">
        <v>39.82</v>
      </c>
      <c r="D35" s="136">
        <v>40.61</v>
      </c>
      <c r="E35" s="136">
        <v>40.31</v>
      </c>
      <c r="F35" s="136">
        <v>40.14</v>
      </c>
      <c r="G35" s="136">
        <v>40.200000000000003</v>
      </c>
      <c r="H35" s="136">
        <v>40.229999999999997</v>
      </c>
      <c r="I35" s="136">
        <v>40.31</v>
      </c>
      <c r="J35" s="136">
        <v>40.659999999999997</v>
      </c>
      <c r="K35" s="278">
        <v>40.880000000000003</v>
      </c>
      <c r="L35" s="136"/>
      <c r="M35" s="263">
        <f t="shared" si="5"/>
        <v>23</v>
      </c>
      <c r="N35" s="266">
        <f t="shared" si="8"/>
        <v>-0.569069767444077</v>
      </c>
      <c r="O35" s="266">
        <f t="shared" si="8"/>
        <v>-4.1390697674417396</v>
      </c>
      <c r="P35" s="266">
        <f t="shared" si="8"/>
        <v>4.9609302325567768</v>
      </c>
      <c r="Q35" s="266">
        <f t="shared" si="8"/>
        <v>0.80093023256087292</v>
      </c>
      <c r="R35" s="266">
        <f t="shared" si="8"/>
        <v>18.754930232555118</v>
      </c>
      <c r="S35" s="266">
        <f t="shared" si="8"/>
        <v>1.1109302325515458</v>
      </c>
      <c r="T35" s="266">
        <f t="shared" si="8"/>
        <v>-0.37906976744447007</v>
      </c>
      <c r="U35" s="266">
        <f t="shared" si="8"/>
        <v>7.1009302325577011</v>
      </c>
      <c r="V35" s="266">
        <f t="shared" si="8"/>
        <v>19.450930232559806</v>
      </c>
    </row>
    <row r="36" spans="2:22" x14ac:dyDescent="0.25">
      <c r="B36">
        <f t="shared" si="7"/>
        <v>24</v>
      </c>
      <c r="C36" s="277">
        <v>40.03</v>
      </c>
      <c r="D36" s="136">
        <v>40.11</v>
      </c>
      <c r="E36" s="136">
        <v>40.35</v>
      </c>
      <c r="F36" s="136">
        <v>40.159999999999997</v>
      </c>
      <c r="G36" s="136">
        <v>40.15</v>
      </c>
      <c r="H36" s="136">
        <v>40.229999999999997</v>
      </c>
      <c r="I36" s="136">
        <v>39.880000000000003</v>
      </c>
      <c r="J36" s="136">
        <v>40.409999999999997</v>
      </c>
      <c r="K36" s="278">
        <v>41.04</v>
      </c>
      <c r="M36" s="263">
        <f t="shared" si="5"/>
        <v>24</v>
      </c>
      <c r="N36" s="266">
        <f t="shared" si="8"/>
        <v>-0.96511627907197806</v>
      </c>
      <c r="O36" s="266">
        <f t="shared" si="8"/>
        <v>-4.4551162790696424</v>
      </c>
      <c r="P36" s="266">
        <f t="shared" si="8"/>
        <v>4.884883720928876</v>
      </c>
      <c r="Q36" s="266">
        <f t="shared" si="8"/>
        <v>0.53488372093296732</v>
      </c>
      <c r="R36" s="266">
        <f t="shared" si="8"/>
        <v>18.478883720927215</v>
      </c>
      <c r="S36" s="266">
        <f t="shared" si="8"/>
        <v>0.91488372092364045</v>
      </c>
      <c r="T36" s="266">
        <f t="shared" si="8"/>
        <v>-0.92511627907236971</v>
      </c>
      <c r="U36" s="266">
        <f t="shared" si="8"/>
        <v>7.0848837209297955</v>
      </c>
      <c r="V36" s="266">
        <f t="shared" si="8"/>
        <v>20.064883720931903</v>
      </c>
    </row>
    <row r="37" spans="2:22" x14ac:dyDescent="0.25">
      <c r="B37">
        <f t="shared" si="7"/>
        <v>25</v>
      </c>
      <c r="C37" s="277">
        <v>40.06</v>
      </c>
      <c r="D37" s="136">
        <v>40.26</v>
      </c>
      <c r="E37" s="136">
        <v>40.520000000000003</v>
      </c>
      <c r="F37" s="136">
        <v>40.299999999999997</v>
      </c>
      <c r="G37" s="136">
        <v>40.020000000000003</v>
      </c>
      <c r="H37" s="136">
        <v>40.29</v>
      </c>
      <c r="I37" s="136">
        <v>40.1</v>
      </c>
      <c r="J37" s="136">
        <v>40.86</v>
      </c>
      <c r="K37" s="278">
        <v>40.869999999999997</v>
      </c>
      <c r="M37" s="263">
        <f t="shared" si="5"/>
        <v>25</v>
      </c>
      <c r="N37" s="266">
        <f t="shared" si="8"/>
        <v>-1.331162790699878</v>
      </c>
      <c r="O37" s="266">
        <f t="shared" si="8"/>
        <v>-4.6211627906975465</v>
      </c>
      <c r="P37" s="266">
        <f t="shared" si="8"/>
        <v>4.978837209300977</v>
      </c>
      <c r="Q37" s="266">
        <f t="shared" si="8"/>
        <v>0.40883720930506229</v>
      </c>
      <c r="R37" s="266">
        <f t="shared" si="8"/>
        <v>18.072837209299315</v>
      </c>
      <c r="S37" s="266">
        <f t="shared" si="8"/>
        <v>0.77883720929573741</v>
      </c>
      <c r="T37" s="266">
        <f t="shared" si="8"/>
        <v>-1.2511627907002705</v>
      </c>
      <c r="U37" s="266">
        <f t="shared" si="8"/>
        <v>7.5188372093018927</v>
      </c>
      <c r="V37" s="266">
        <f t="shared" si="8"/>
        <v>20.508837209303998</v>
      </c>
    </row>
    <row r="38" spans="2:22" x14ac:dyDescent="0.25">
      <c r="B38">
        <f t="shared" si="7"/>
        <v>26</v>
      </c>
      <c r="C38" s="277">
        <v>39.99</v>
      </c>
      <c r="D38" s="136">
        <v>40.270000000000003</v>
      </c>
      <c r="E38" s="136">
        <v>40.299999999999997</v>
      </c>
      <c r="F38" s="136">
        <v>40.119999999999997</v>
      </c>
      <c r="G38" s="136">
        <v>39.979999999999997</v>
      </c>
      <c r="H38" s="136">
        <v>40.369999999999997</v>
      </c>
      <c r="I38" s="136">
        <v>40.15</v>
      </c>
      <c r="J38" s="136">
        <v>40.61</v>
      </c>
      <c r="K38" s="278">
        <v>41.05</v>
      </c>
      <c r="M38" s="263">
        <f t="shared" si="5"/>
        <v>26</v>
      </c>
      <c r="N38" s="266">
        <f t="shared" si="8"/>
        <v>-1.7672093023277782</v>
      </c>
      <c r="O38" s="266">
        <f t="shared" si="8"/>
        <v>-4.7772093023254456</v>
      </c>
      <c r="P38" s="266">
        <f t="shared" si="8"/>
        <v>4.8527906976730719</v>
      </c>
      <c r="Q38" s="266">
        <f t="shared" si="8"/>
        <v>0.10279069767715754</v>
      </c>
      <c r="R38" s="266">
        <f t="shared" si="8"/>
        <v>17.62679069767141</v>
      </c>
      <c r="S38" s="266">
        <f t="shared" si="8"/>
        <v>0.72279069766783266</v>
      </c>
      <c r="T38" s="266">
        <f t="shared" si="8"/>
        <v>-1.5272093023281741</v>
      </c>
      <c r="U38" s="266">
        <f t="shared" si="8"/>
        <v>7.7027906976739899</v>
      </c>
      <c r="V38" s="266">
        <f t="shared" si="8"/>
        <v>21.132790697676093</v>
      </c>
    </row>
    <row r="39" spans="2:22" x14ac:dyDescent="0.25">
      <c r="B39">
        <f t="shared" si="7"/>
        <v>27</v>
      </c>
      <c r="C39" s="277">
        <v>40.08</v>
      </c>
      <c r="D39" s="136">
        <v>40.17</v>
      </c>
      <c r="E39" s="136">
        <v>40.700000000000003</v>
      </c>
      <c r="F39" s="136">
        <v>40</v>
      </c>
      <c r="G39" s="136">
        <v>40.229999999999997</v>
      </c>
      <c r="H39" s="136">
        <v>40.090000000000003</v>
      </c>
      <c r="I39" s="136">
        <v>40.729999999999997</v>
      </c>
      <c r="J39" s="136">
        <v>41.68</v>
      </c>
      <c r="K39" s="278">
        <v>40.840000000000003</v>
      </c>
      <c r="M39" s="263">
        <f t="shared" si="5"/>
        <v>27</v>
      </c>
      <c r="N39" s="266">
        <f t="shared" si="8"/>
        <v>-2.1132558139556821</v>
      </c>
      <c r="O39" s="266">
        <f t="shared" si="8"/>
        <v>-5.0332558139533461</v>
      </c>
      <c r="P39" s="266">
        <f t="shared" si="8"/>
        <v>5.1267441860451726</v>
      </c>
      <c r="Q39" s="266">
        <f t="shared" si="8"/>
        <v>-0.32325581395074465</v>
      </c>
      <c r="R39" s="266">
        <f t="shared" si="8"/>
        <v>17.430744186043505</v>
      </c>
      <c r="S39" s="266">
        <f t="shared" si="8"/>
        <v>0.38674418603993388</v>
      </c>
      <c r="T39" s="266">
        <f t="shared" si="8"/>
        <v>-1.2232558139560794</v>
      </c>
      <c r="U39" s="266">
        <f t="shared" si="8"/>
        <v>8.9567441860460875</v>
      </c>
      <c r="V39" s="266">
        <f t="shared" si="8"/>
        <v>21.546744186048194</v>
      </c>
    </row>
    <row r="40" spans="2:22" x14ac:dyDescent="0.25">
      <c r="B40">
        <f t="shared" si="7"/>
        <v>28</v>
      </c>
      <c r="C40" s="277">
        <v>40</v>
      </c>
      <c r="D40" s="136">
        <v>40.020000000000003</v>
      </c>
      <c r="E40" s="136">
        <v>40.619999999999997</v>
      </c>
      <c r="F40" s="136">
        <v>40.229999999999997</v>
      </c>
      <c r="G40" s="136">
        <v>40.200000000000003</v>
      </c>
      <c r="H40" s="136">
        <v>40.53</v>
      </c>
      <c r="I40" s="136">
        <v>40.19</v>
      </c>
      <c r="J40" s="136">
        <v>40.479999999999997</v>
      </c>
      <c r="K40" s="278">
        <v>40.799999999999997</v>
      </c>
      <c r="M40" s="263">
        <f t="shared" si="5"/>
        <v>28</v>
      </c>
      <c r="N40" s="266">
        <f t="shared" si="8"/>
        <v>-2.5393023255835843</v>
      </c>
      <c r="O40" s="266">
        <f t="shared" si="8"/>
        <v>-5.4393023255812452</v>
      </c>
      <c r="P40" s="266">
        <f t="shared" si="8"/>
        <v>5.3206976744172678</v>
      </c>
      <c r="Q40" s="266">
        <f t="shared" si="8"/>
        <v>-0.51930232557864997</v>
      </c>
      <c r="R40" s="266">
        <f t="shared" si="8"/>
        <v>17.204697674415605</v>
      </c>
      <c r="S40" s="266">
        <f t="shared" si="8"/>
        <v>0.49069767441203282</v>
      </c>
      <c r="T40" s="266">
        <f t="shared" si="8"/>
        <v>-1.4593023255839839</v>
      </c>
      <c r="U40" s="266">
        <f t="shared" si="8"/>
        <v>9.0106976744181821</v>
      </c>
      <c r="V40" s="266">
        <f t="shared" si="8"/>
        <v>21.920697674420289</v>
      </c>
    </row>
    <row r="41" spans="2:22" x14ac:dyDescent="0.25">
      <c r="B41">
        <f t="shared" si="7"/>
        <v>29</v>
      </c>
      <c r="C41" s="277">
        <v>40.299999999999997</v>
      </c>
      <c r="D41" s="136">
        <v>40.33</v>
      </c>
      <c r="E41" s="136">
        <v>40.520000000000003</v>
      </c>
      <c r="F41" s="136">
        <v>40.24</v>
      </c>
      <c r="G41" s="136">
        <v>39.82</v>
      </c>
      <c r="H41" s="136">
        <v>40.25</v>
      </c>
      <c r="I41" s="136">
        <v>40.21</v>
      </c>
      <c r="J41" s="136">
        <v>40.729999999999997</v>
      </c>
      <c r="K41" s="278">
        <v>40.94</v>
      </c>
      <c r="M41" s="263">
        <f t="shared" si="5"/>
        <v>29</v>
      </c>
      <c r="N41" s="266">
        <f t="shared" si="8"/>
        <v>-2.6653488372114893</v>
      </c>
      <c r="O41" s="266">
        <f t="shared" si="8"/>
        <v>-5.5353488372091491</v>
      </c>
      <c r="P41" s="266">
        <f t="shared" si="8"/>
        <v>5.4146511627893688</v>
      </c>
      <c r="Q41" s="266">
        <f t="shared" si="8"/>
        <v>-0.70534883720655017</v>
      </c>
      <c r="R41" s="266">
        <f t="shared" si="8"/>
        <v>16.598651162787704</v>
      </c>
      <c r="S41" s="266">
        <f t="shared" si="8"/>
        <v>0.31465116278413063</v>
      </c>
      <c r="T41" s="266">
        <f t="shared" si="8"/>
        <v>-1.6753488372118852</v>
      </c>
      <c r="U41" s="266">
        <f t="shared" si="8"/>
        <v>9.3146511627902768</v>
      </c>
      <c r="V41" s="266">
        <f t="shared" si="8"/>
        <v>22.434651162792385</v>
      </c>
    </row>
    <row r="42" spans="2:22" x14ac:dyDescent="0.25">
      <c r="B42">
        <f t="shared" si="7"/>
        <v>30</v>
      </c>
      <c r="C42" s="277">
        <v>40</v>
      </c>
      <c r="D42" s="136">
        <v>40.04</v>
      </c>
      <c r="E42" s="136">
        <v>40.369999999999997</v>
      </c>
      <c r="F42" s="136">
        <v>40.1</v>
      </c>
      <c r="G42" s="136">
        <v>39.97</v>
      </c>
      <c r="H42" s="136">
        <v>40.33</v>
      </c>
      <c r="I42" s="136">
        <v>40</v>
      </c>
      <c r="J42" s="136">
        <v>40.590000000000003</v>
      </c>
      <c r="K42" s="278">
        <v>41.32</v>
      </c>
      <c r="M42" s="263">
        <f t="shared" si="5"/>
        <v>30</v>
      </c>
      <c r="N42" s="266">
        <f t="shared" si="8"/>
        <v>-3.0913953488393915</v>
      </c>
      <c r="O42" s="266">
        <f t="shared" si="8"/>
        <v>-5.9213953488370521</v>
      </c>
      <c r="P42" s="266">
        <f t="shared" si="8"/>
        <v>5.358604651161464</v>
      </c>
      <c r="Q42" s="266">
        <f t="shared" si="8"/>
        <v>-1.0313953488344509</v>
      </c>
      <c r="R42" s="266">
        <f t="shared" si="8"/>
        <v>16.1426046511598</v>
      </c>
      <c r="S42" s="266">
        <f t="shared" si="8"/>
        <v>0.21860465115622674</v>
      </c>
      <c r="T42" s="266">
        <f t="shared" si="8"/>
        <v>-2.1013953488397874</v>
      </c>
      <c r="U42" s="266">
        <f t="shared" si="8"/>
        <v>9.478604651162378</v>
      </c>
      <c r="V42" s="266">
        <f t="shared" si="8"/>
        <v>23.328604651164483</v>
      </c>
    </row>
    <row r="43" spans="2:22" x14ac:dyDescent="0.25">
      <c r="B43">
        <f t="shared" si="7"/>
        <v>31</v>
      </c>
      <c r="C43" s="277">
        <v>40.1</v>
      </c>
      <c r="D43" s="136">
        <v>40.549999999999997</v>
      </c>
      <c r="E43" s="136">
        <v>40.32</v>
      </c>
      <c r="F43" s="136">
        <v>40.630000000000003</v>
      </c>
      <c r="G43" s="136">
        <v>39.909999999999997</v>
      </c>
      <c r="H43" s="136">
        <v>40.200000000000003</v>
      </c>
      <c r="I43" s="136">
        <v>40.15</v>
      </c>
      <c r="J43" s="136">
        <v>40.76</v>
      </c>
      <c r="K43" s="278">
        <v>41.48</v>
      </c>
      <c r="M43" s="263">
        <f t="shared" si="5"/>
        <v>31</v>
      </c>
      <c r="N43" s="266">
        <f t="shared" si="8"/>
        <v>-3.4174418604672923</v>
      </c>
      <c r="O43" s="266">
        <f t="shared" si="8"/>
        <v>-5.7974418604649571</v>
      </c>
      <c r="P43" s="266">
        <f t="shared" si="8"/>
        <v>5.2525581395335621</v>
      </c>
      <c r="Q43" s="266">
        <f t="shared" si="8"/>
        <v>-0.82744186046235058</v>
      </c>
      <c r="R43" s="266">
        <f t="shared" si="8"/>
        <v>15.626558139531895</v>
      </c>
      <c r="S43" s="266">
        <f t="shared" si="8"/>
        <v>-7.4418604716726122E-3</v>
      </c>
      <c r="T43" s="266">
        <f t="shared" si="8"/>
        <v>-2.377441860467691</v>
      </c>
      <c r="U43" s="266">
        <f t="shared" si="8"/>
        <v>9.8125581395344739</v>
      </c>
      <c r="V43" s="266">
        <f t="shared" si="8"/>
        <v>24.382558139536577</v>
      </c>
    </row>
    <row r="44" spans="2:22" x14ac:dyDescent="0.25">
      <c r="B44">
        <f t="shared" si="7"/>
        <v>32</v>
      </c>
      <c r="C44" s="277">
        <v>40.32</v>
      </c>
      <c r="D44" s="136">
        <v>40.590000000000003</v>
      </c>
      <c r="E44" s="136">
        <v>40.42</v>
      </c>
      <c r="F44" s="136">
        <v>40.26</v>
      </c>
      <c r="G44" s="136">
        <v>39.83</v>
      </c>
      <c r="H44" s="136">
        <v>40.04</v>
      </c>
      <c r="I44" s="136">
        <v>40.07</v>
      </c>
      <c r="J44" s="136">
        <v>40.89</v>
      </c>
      <c r="K44" s="278">
        <v>40.81</v>
      </c>
      <c r="M44" s="263">
        <f t="shared" si="5"/>
        <v>32</v>
      </c>
      <c r="N44" s="266">
        <f t="shared" si="8"/>
        <v>-3.5234883720951942</v>
      </c>
      <c r="O44" s="266">
        <f t="shared" si="8"/>
        <v>-5.6334883720928559</v>
      </c>
      <c r="P44" s="266">
        <f t="shared" si="8"/>
        <v>5.2465116279056616</v>
      </c>
      <c r="Q44" s="266">
        <f t="shared" si="8"/>
        <v>-0.99348837209025476</v>
      </c>
      <c r="R44" s="266">
        <f t="shared" si="8"/>
        <v>15.030511627903991</v>
      </c>
      <c r="S44" s="266">
        <f t="shared" si="8"/>
        <v>-0.39348837209957566</v>
      </c>
      <c r="T44" s="266">
        <f t="shared" si="8"/>
        <v>-2.7334883720955929</v>
      </c>
      <c r="U44" s="266">
        <f t="shared" si="8"/>
        <v>10.276511627906572</v>
      </c>
      <c r="V44" s="266">
        <f t="shared" si="8"/>
        <v>24.766511627908677</v>
      </c>
    </row>
    <row r="45" spans="2:22" x14ac:dyDescent="0.25">
      <c r="B45">
        <f t="shared" si="7"/>
        <v>33</v>
      </c>
      <c r="C45" s="277">
        <v>40.21</v>
      </c>
      <c r="D45" s="136">
        <v>40.89</v>
      </c>
      <c r="E45" s="136">
        <v>40.61</v>
      </c>
      <c r="F45" s="136">
        <v>40.119999999999997</v>
      </c>
      <c r="G45" s="136">
        <v>40.04</v>
      </c>
      <c r="H45" s="136">
        <v>40.270000000000003</v>
      </c>
      <c r="I45" s="136">
        <v>40.229999999999997</v>
      </c>
      <c r="J45" s="136">
        <v>41.06</v>
      </c>
      <c r="K45" s="278">
        <v>41.26</v>
      </c>
      <c r="M45" s="263">
        <f t="shared" si="5"/>
        <v>33</v>
      </c>
      <c r="N45" s="266">
        <f t="shared" ref="N45:V60" si="9">IF(C45&gt;60,C45-$H$4+N44-$H$5,C45-$H$4+N44)</f>
        <v>-3.7395348837230955</v>
      </c>
      <c r="O45" s="266">
        <f t="shared" si="9"/>
        <v>-5.1695348837207575</v>
      </c>
      <c r="P45" s="266">
        <f t="shared" si="9"/>
        <v>5.4304651162777589</v>
      </c>
      <c r="Q45" s="266">
        <f t="shared" si="9"/>
        <v>-1.2995348837181595</v>
      </c>
      <c r="R45" s="266">
        <f t="shared" si="9"/>
        <v>14.644465116276088</v>
      </c>
      <c r="S45" s="266">
        <f t="shared" si="9"/>
        <v>-0.54953488372747472</v>
      </c>
      <c r="T45" s="266">
        <f t="shared" si="9"/>
        <v>-2.9295348837234982</v>
      </c>
      <c r="U45" s="266">
        <f t="shared" si="9"/>
        <v>10.910465116278672</v>
      </c>
      <c r="V45" s="266">
        <f t="shared" si="9"/>
        <v>25.600465116280773</v>
      </c>
    </row>
    <row r="46" spans="2:22" x14ac:dyDescent="0.25">
      <c r="B46">
        <f t="shared" si="7"/>
        <v>34</v>
      </c>
      <c r="C46" s="277">
        <v>40.229999999999997</v>
      </c>
      <c r="D46" s="136">
        <v>40.19</v>
      </c>
      <c r="E46" s="136">
        <v>40.32</v>
      </c>
      <c r="F46" s="136">
        <v>40.15</v>
      </c>
      <c r="G46" s="136">
        <v>40.880000000000003</v>
      </c>
      <c r="H46" s="136">
        <v>40.29</v>
      </c>
      <c r="I46" s="136">
        <v>40.270000000000003</v>
      </c>
      <c r="J46" s="136">
        <v>40.54</v>
      </c>
      <c r="K46" s="278">
        <v>40.92</v>
      </c>
      <c r="M46" s="263">
        <f t="shared" si="5"/>
        <v>34</v>
      </c>
      <c r="N46" s="266">
        <f t="shared" si="9"/>
        <v>-3.9355813953510008</v>
      </c>
      <c r="O46" s="266">
        <f t="shared" si="9"/>
        <v>-5.405581395348662</v>
      </c>
      <c r="P46" s="266">
        <f t="shared" si="9"/>
        <v>5.3244186046498569</v>
      </c>
      <c r="Q46" s="266">
        <f t="shared" si="9"/>
        <v>-1.5755813953460631</v>
      </c>
      <c r="R46" s="266">
        <f t="shared" si="9"/>
        <v>15.098418604648188</v>
      </c>
      <c r="S46" s="266">
        <f t="shared" si="9"/>
        <v>-0.68558139535537777</v>
      </c>
      <c r="T46" s="266">
        <f t="shared" si="9"/>
        <v>-3.0855813953513973</v>
      </c>
      <c r="U46" s="266">
        <f t="shared" si="9"/>
        <v>11.024418604650769</v>
      </c>
      <c r="V46" s="266">
        <f t="shared" si="9"/>
        <v>26.094418604652873</v>
      </c>
    </row>
    <row r="47" spans="2:22" x14ac:dyDescent="0.25">
      <c r="B47">
        <f t="shared" si="7"/>
        <v>35</v>
      </c>
      <c r="C47" s="277">
        <v>39.89</v>
      </c>
      <c r="D47" s="136">
        <v>40.46</v>
      </c>
      <c r="E47" s="136">
        <v>40.39</v>
      </c>
      <c r="F47" s="136">
        <v>40.86</v>
      </c>
      <c r="G47" s="136">
        <v>40.33</v>
      </c>
      <c r="H47" s="136">
        <v>41.36</v>
      </c>
      <c r="I47" s="136">
        <v>40.18</v>
      </c>
      <c r="J47" s="136">
        <v>41.03</v>
      </c>
      <c r="K47" s="278">
        <v>41.19</v>
      </c>
      <c r="M47" s="263">
        <f t="shared" si="5"/>
        <v>35</v>
      </c>
      <c r="N47" s="266">
        <f t="shared" si="9"/>
        <v>-4.4716279069789024</v>
      </c>
      <c r="O47" s="266">
        <f t="shared" si="9"/>
        <v>-5.3716279069765633</v>
      </c>
      <c r="P47" s="266">
        <f t="shared" si="9"/>
        <v>5.2883720930219553</v>
      </c>
      <c r="Q47" s="266">
        <f t="shared" si="9"/>
        <v>-1.1416279069739659</v>
      </c>
      <c r="R47" s="266">
        <f t="shared" si="9"/>
        <v>15.002372093020284</v>
      </c>
      <c r="S47" s="266">
        <f t="shared" si="9"/>
        <v>0.24837209301671948</v>
      </c>
      <c r="T47" s="266">
        <f t="shared" si="9"/>
        <v>-3.3316279069792998</v>
      </c>
      <c r="U47" s="266">
        <f t="shared" si="9"/>
        <v>11.628372093022868</v>
      </c>
      <c r="V47" s="266">
        <f t="shared" si="9"/>
        <v>26.858372093024968</v>
      </c>
    </row>
    <row r="48" spans="2:22" x14ac:dyDescent="0.25">
      <c r="B48">
        <f t="shared" si="7"/>
        <v>36</v>
      </c>
      <c r="C48" s="277">
        <v>40</v>
      </c>
      <c r="D48" s="136">
        <v>40.29</v>
      </c>
      <c r="E48" s="136">
        <v>40.43</v>
      </c>
      <c r="F48" s="136">
        <v>40.42</v>
      </c>
      <c r="G48" s="136">
        <v>39.94</v>
      </c>
      <c r="H48" s="136">
        <v>40.44</v>
      </c>
      <c r="I48" s="136">
        <v>39.99</v>
      </c>
      <c r="J48" s="136">
        <v>40.83</v>
      </c>
      <c r="K48" s="278">
        <v>137.21</v>
      </c>
      <c r="M48" s="263">
        <f t="shared" si="5"/>
        <v>36</v>
      </c>
      <c r="N48" s="266">
        <f t="shared" si="9"/>
        <v>-4.8976744186068046</v>
      </c>
      <c r="O48" s="266">
        <f t="shared" si="9"/>
        <v>-5.5076744186044664</v>
      </c>
      <c r="P48" s="266">
        <f t="shared" si="9"/>
        <v>5.2923255813940528</v>
      </c>
      <c r="Q48" s="266">
        <f t="shared" si="9"/>
        <v>-1.1476744186018664</v>
      </c>
      <c r="R48" s="266">
        <f t="shared" si="9"/>
        <v>14.51632558139238</v>
      </c>
      <c r="S48" s="266">
        <f t="shared" si="9"/>
        <v>0.26232558138881501</v>
      </c>
      <c r="T48" s="266">
        <f t="shared" si="9"/>
        <v>-3.7676744186072</v>
      </c>
      <c r="U48" s="266">
        <f t="shared" si="9"/>
        <v>12.032325581394964</v>
      </c>
      <c r="V48" s="266">
        <f t="shared" si="9"/>
        <v>33.642325581397074</v>
      </c>
    </row>
    <row r="49" spans="2:22" x14ac:dyDescent="0.25">
      <c r="B49">
        <f t="shared" si="7"/>
        <v>37</v>
      </c>
      <c r="C49" s="277">
        <v>39.96</v>
      </c>
      <c r="D49" s="136">
        <v>114.99</v>
      </c>
      <c r="E49" s="267">
        <v>120.36</v>
      </c>
      <c r="F49" s="136">
        <v>40.479999999999997</v>
      </c>
      <c r="G49" s="136">
        <v>39.9</v>
      </c>
      <c r="H49" s="136">
        <v>40.42</v>
      </c>
      <c r="I49" s="136">
        <v>40.11</v>
      </c>
      <c r="J49" s="136">
        <v>40.659999999999997</v>
      </c>
      <c r="K49" s="278">
        <v>42.4</v>
      </c>
      <c r="M49" s="263">
        <f t="shared" si="5"/>
        <v>37</v>
      </c>
      <c r="N49" s="266">
        <f t="shared" si="9"/>
        <v>-5.363720930234706</v>
      </c>
      <c r="O49" s="266">
        <f t="shared" si="9"/>
        <v>-20.943720930232374</v>
      </c>
      <c r="P49" s="266">
        <f t="shared" si="9"/>
        <v>-4.7737209302338499</v>
      </c>
      <c r="Q49" s="266">
        <f t="shared" si="9"/>
        <v>-1.0937209302297717</v>
      </c>
      <c r="R49" s="266">
        <f t="shared" si="9"/>
        <v>13.990279069764476</v>
      </c>
      <c r="S49" s="266">
        <f t="shared" si="9"/>
        <v>0.25627906976091452</v>
      </c>
      <c r="T49" s="266">
        <f t="shared" si="9"/>
        <v>-4.0837209302351027</v>
      </c>
      <c r="U49" s="266">
        <f t="shared" si="9"/>
        <v>12.266279069767059</v>
      </c>
      <c r="V49" s="266">
        <f t="shared" si="9"/>
        <v>35.61627906976917</v>
      </c>
    </row>
    <row r="50" spans="2:22" x14ac:dyDescent="0.25">
      <c r="B50">
        <f t="shared" si="7"/>
        <v>38</v>
      </c>
      <c r="C50" s="277">
        <v>40.11</v>
      </c>
      <c r="D50" s="136">
        <v>42.29</v>
      </c>
      <c r="E50" s="136">
        <v>42</v>
      </c>
      <c r="F50" s="136">
        <v>40.28</v>
      </c>
      <c r="G50" s="136">
        <v>40.21</v>
      </c>
      <c r="H50" s="136">
        <v>40.4</v>
      </c>
      <c r="I50" s="136">
        <v>41.44</v>
      </c>
      <c r="J50" s="136">
        <v>41.08</v>
      </c>
      <c r="K50" s="278">
        <v>41.56</v>
      </c>
      <c r="M50" s="263">
        <f t="shared" si="5"/>
        <v>38</v>
      </c>
      <c r="N50" s="266">
        <f t="shared" si="9"/>
        <v>-5.6797674418626087</v>
      </c>
      <c r="O50" s="266">
        <f t="shared" si="9"/>
        <v>-19.079767441860277</v>
      </c>
      <c r="P50" s="266">
        <f t="shared" si="9"/>
        <v>-3.1997674418617521</v>
      </c>
      <c r="Q50" s="266">
        <f t="shared" si="9"/>
        <v>-1.2397674418576727</v>
      </c>
      <c r="R50" s="266">
        <f t="shared" si="9"/>
        <v>13.774232558136575</v>
      </c>
      <c r="S50" s="266">
        <f t="shared" si="9"/>
        <v>0.23023255813301091</v>
      </c>
      <c r="T50" s="266">
        <f t="shared" si="9"/>
        <v>-3.0697674418630072</v>
      </c>
      <c r="U50" s="266">
        <f t="shared" si="9"/>
        <v>12.920232558139155</v>
      </c>
      <c r="V50" s="266">
        <f t="shared" si="9"/>
        <v>36.750232558141271</v>
      </c>
    </row>
    <row r="51" spans="2:22" x14ac:dyDescent="0.25">
      <c r="B51">
        <f t="shared" si="7"/>
        <v>39</v>
      </c>
      <c r="C51" s="277">
        <v>40.85</v>
      </c>
      <c r="D51" s="136">
        <v>42.11</v>
      </c>
      <c r="E51" s="136">
        <v>40.270000000000003</v>
      </c>
      <c r="F51" s="136">
        <v>135.32</v>
      </c>
      <c r="G51" s="136">
        <v>39.85</v>
      </c>
      <c r="H51" s="136">
        <v>40.229999999999997</v>
      </c>
      <c r="I51" s="136">
        <v>40.33</v>
      </c>
      <c r="J51" s="136">
        <v>40.85</v>
      </c>
      <c r="K51" s="278">
        <v>41.14</v>
      </c>
      <c r="M51" s="263">
        <f t="shared" si="5"/>
        <v>39</v>
      </c>
      <c r="N51" s="266">
        <f t="shared" si="9"/>
        <v>-5.2558139534905095</v>
      </c>
      <c r="O51" s="266">
        <f t="shared" si="9"/>
        <v>-17.395813953488179</v>
      </c>
      <c r="P51" s="266">
        <f t="shared" si="9"/>
        <v>-3.3558139534896512</v>
      </c>
      <c r="Q51" s="266">
        <f t="shared" si="9"/>
        <v>3.6541860465144111</v>
      </c>
      <c r="R51" s="266">
        <f t="shared" si="9"/>
        <v>13.198186046508674</v>
      </c>
      <c r="S51" s="266">
        <f t="shared" si="9"/>
        <v>3.4186046505105594E-2</v>
      </c>
      <c r="T51" s="266">
        <f t="shared" si="9"/>
        <v>-3.1658139534909111</v>
      </c>
      <c r="U51" s="266">
        <f t="shared" si="9"/>
        <v>13.344186046511254</v>
      </c>
      <c r="V51" s="266">
        <f t="shared" si="9"/>
        <v>37.464186046513369</v>
      </c>
    </row>
    <row r="52" spans="2:22" x14ac:dyDescent="0.25">
      <c r="B52">
        <f t="shared" si="7"/>
        <v>40</v>
      </c>
      <c r="C52" s="277">
        <v>40.31</v>
      </c>
      <c r="D52" s="136">
        <v>40.950000000000003</v>
      </c>
      <c r="E52" s="136">
        <v>42.28</v>
      </c>
      <c r="F52" s="136">
        <v>42.86</v>
      </c>
      <c r="G52" s="136">
        <v>40.44</v>
      </c>
      <c r="H52" s="136">
        <v>40.549999999999997</v>
      </c>
      <c r="I52" s="136">
        <v>42.21</v>
      </c>
      <c r="J52" s="136">
        <v>40.69</v>
      </c>
      <c r="K52" s="278">
        <v>41.35</v>
      </c>
      <c r="M52" s="263">
        <f t="shared" si="5"/>
        <v>40</v>
      </c>
      <c r="N52" s="266">
        <f t="shared" si="9"/>
        <v>-5.3718604651184094</v>
      </c>
      <c r="O52" s="266">
        <f t="shared" si="9"/>
        <v>-16.871860465116079</v>
      </c>
      <c r="P52" s="266">
        <f t="shared" si="9"/>
        <v>-1.5018604651175522</v>
      </c>
      <c r="Q52" s="266">
        <f t="shared" si="9"/>
        <v>6.0881395348865084</v>
      </c>
      <c r="R52" s="266">
        <f t="shared" si="9"/>
        <v>13.21213953488077</v>
      </c>
      <c r="S52" s="266">
        <f t="shared" si="9"/>
        <v>0.15813953487720056</v>
      </c>
      <c r="T52" s="266">
        <f t="shared" si="9"/>
        <v>-1.3818604651188124</v>
      </c>
      <c r="U52" s="266">
        <f t="shared" si="9"/>
        <v>13.60813953488335</v>
      </c>
      <c r="V52" s="266">
        <f t="shared" si="9"/>
        <v>38.388139534885468</v>
      </c>
    </row>
    <row r="53" spans="2:22" x14ac:dyDescent="0.25">
      <c r="B53">
        <f t="shared" si="7"/>
        <v>41</v>
      </c>
      <c r="C53" s="277">
        <v>40.130000000000003</v>
      </c>
      <c r="D53" s="136">
        <v>40.549999999999997</v>
      </c>
      <c r="E53" s="136">
        <v>41.67</v>
      </c>
      <c r="F53" s="136">
        <v>40.729999999999997</v>
      </c>
      <c r="G53" s="136">
        <v>39.96</v>
      </c>
      <c r="H53" s="136">
        <v>40.340000000000003</v>
      </c>
      <c r="I53" s="136">
        <v>41.87</v>
      </c>
      <c r="J53" s="136">
        <v>40.950000000000003</v>
      </c>
      <c r="K53" s="278">
        <v>42.02</v>
      </c>
      <c r="M53" s="263">
        <f t="shared" si="5"/>
        <v>41</v>
      </c>
      <c r="N53" s="266">
        <f t="shared" si="9"/>
        <v>-5.6679069767463091</v>
      </c>
      <c r="O53" s="266">
        <f t="shared" si="9"/>
        <v>-16.747906976743984</v>
      </c>
      <c r="P53" s="266">
        <f t="shared" si="9"/>
        <v>-0.25790697674545271</v>
      </c>
      <c r="Q53" s="266">
        <f t="shared" si="9"/>
        <v>6.3920930232586031</v>
      </c>
      <c r="R53" s="266">
        <f t="shared" si="9"/>
        <v>12.746093023252868</v>
      </c>
      <c r="S53" s="266">
        <f t="shared" si="9"/>
        <v>7.209302324930178E-2</v>
      </c>
      <c r="T53" s="266">
        <f t="shared" si="9"/>
        <v>6.2093023253282809E-2</v>
      </c>
      <c r="U53" s="266">
        <f t="shared" si="9"/>
        <v>14.13209302325545</v>
      </c>
      <c r="V53" s="266">
        <f t="shared" si="9"/>
        <v>39.982093023257569</v>
      </c>
    </row>
    <row r="54" spans="2:22" x14ac:dyDescent="0.25">
      <c r="B54">
        <f t="shared" si="7"/>
        <v>42</v>
      </c>
      <c r="C54" s="277">
        <v>40.119999999999997</v>
      </c>
      <c r="D54" s="136">
        <v>40.729999999999997</v>
      </c>
      <c r="E54" s="136">
        <v>40.43</v>
      </c>
      <c r="F54" s="136">
        <v>40.86</v>
      </c>
      <c r="G54" s="136">
        <v>39.89</v>
      </c>
      <c r="H54" s="269">
        <v>134.43</v>
      </c>
      <c r="I54" s="136">
        <v>40.46</v>
      </c>
      <c r="J54" s="136">
        <v>136.27000000000001</v>
      </c>
      <c r="K54" s="278">
        <v>42.94</v>
      </c>
      <c r="M54" s="263">
        <f t="shared" si="5"/>
        <v>42</v>
      </c>
      <c r="N54" s="266">
        <f t="shared" si="9"/>
        <v>-5.9739534883742138</v>
      </c>
      <c r="O54" s="266">
        <f t="shared" si="9"/>
        <v>-16.443953488371889</v>
      </c>
      <c r="P54" s="266">
        <f t="shared" si="9"/>
        <v>-0.25395348837335519</v>
      </c>
      <c r="Q54" s="266">
        <f t="shared" si="9"/>
        <v>6.8260465116307003</v>
      </c>
      <c r="R54" s="266">
        <f t="shared" si="9"/>
        <v>12.210046511624967</v>
      </c>
      <c r="S54" s="266">
        <f t="shared" si="9"/>
        <v>4.0760465116213993</v>
      </c>
      <c r="T54" s="266">
        <f t="shared" si="9"/>
        <v>9.604651162538147E-2</v>
      </c>
      <c r="U54" s="266">
        <f t="shared" si="9"/>
        <v>19.976046511627558</v>
      </c>
      <c r="V54" s="266">
        <f t="shared" si="9"/>
        <v>42.496046511629665</v>
      </c>
    </row>
    <row r="55" spans="2:22" x14ac:dyDescent="0.25">
      <c r="B55">
        <f t="shared" si="7"/>
        <v>43</v>
      </c>
      <c r="C55" s="277">
        <v>119.17</v>
      </c>
      <c r="D55" s="136">
        <v>40.549999999999997</v>
      </c>
      <c r="E55" s="136">
        <v>41.43</v>
      </c>
      <c r="F55" s="136">
        <v>40.68</v>
      </c>
      <c r="G55" s="136">
        <v>39.9</v>
      </c>
      <c r="H55" s="136">
        <v>41.63</v>
      </c>
      <c r="I55" s="136">
        <v>40.81</v>
      </c>
      <c r="J55" s="136">
        <v>41.19</v>
      </c>
      <c r="K55" s="278">
        <v>41.39</v>
      </c>
      <c r="M55" s="263">
        <f t="shared" si="5"/>
        <v>43</v>
      </c>
      <c r="N55" s="266">
        <f t="shared" si="9"/>
        <v>-17.230000000002121</v>
      </c>
      <c r="O55" s="266">
        <f t="shared" si="9"/>
        <v>-16.319999999999794</v>
      </c>
      <c r="P55" s="266">
        <f t="shared" si="9"/>
        <v>0.74999999999874234</v>
      </c>
      <c r="Q55" s="266">
        <f t="shared" si="9"/>
        <v>7.0800000000027978</v>
      </c>
      <c r="R55" s="266">
        <f t="shared" si="9"/>
        <v>11.683999999997063</v>
      </c>
      <c r="S55" s="266">
        <f t="shared" si="9"/>
        <v>5.2799999999934997</v>
      </c>
      <c r="T55" s="266">
        <f t="shared" si="9"/>
        <v>0.47999999999748155</v>
      </c>
      <c r="U55" s="266">
        <f t="shared" si="9"/>
        <v>20.739999999999654</v>
      </c>
      <c r="V55" s="266">
        <f t="shared" si="9"/>
        <v>43.460000000001763</v>
      </c>
    </row>
    <row r="56" spans="2:22" x14ac:dyDescent="0.25">
      <c r="B56">
        <f t="shared" si="7"/>
        <v>44</v>
      </c>
      <c r="C56" s="277">
        <v>42.8</v>
      </c>
      <c r="D56" s="136">
        <v>40.770000000000003</v>
      </c>
      <c r="E56" s="136">
        <v>40.520000000000003</v>
      </c>
      <c r="F56" s="136">
        <v>41.05</v>
      </c>
      <c r="G56" s="136">
        <v>39.93</v>
      </c>
      <c r="H56" s="136">
        <v>40.53</v>
      </c>
      <c r="I56" s="136">
        <v>40.11</v>
      </c>
      <c r="J56" s="136">
        <v>40.86</v>
      </c>
      <c r="K56" s="278">
        <v>41.33</v>
      </c>
      <c r="M56" s="263">
        <f t="shared" si="5"/>
        <v>44</v>
      </c>
      <c r="N56" s="266">
        <f t="shared" si="9"/>
        <v>-14.856046511630026</v>
      </c>
      <c r="O56" s="266">
        <f t="shared" si="9"/>
        <v>-15.976046511627693</v>
      </c>
      <c r="P56" s="266">
        <f t="shared" si="9"/>
        <v>0.84395348837084327</v>
      </c>
      <c r="Q56" s="266">
        <f t="shared" si="9"/>
        <v>7.7039534883748928</v>
      </c>
      <c r="R56" s="266">
        <f t="shared" si="9"/>
        <v>11.18795348836916</v>
      </c>
      <c r="S56" s="266">
        <f t="shared" si="9"/>
        <v>5.3839534883655986</v>
      </c>
      <c r="T56" s="266">
        <f t="shared" si="9"/>
        <v>0.16395348836957879</v>
      </c>
      <c r="U56" s="266">
        <f t="shared" si="9"/>
        <v>21.173953488371751</v>
      </c>
      <c r="V56" s="266">
        <f t="shared" si="9"/>
        <v>44.363953488373859</v>
      </c>
    </row>
    <row r="57" spans="2:22" x14ac:dyDescent="0.25">
      <c r="B57">
        <f t="shared" si="7"/>
        <v>45</v>
      </c>
      <c r="C57" s="277">
        <v>41.01</v>
      </c>
      <c r="D57" s="136">
        <v>40.520000000000003</v>
      </c>
      <c r="E57" s="136">
        <v>40.36</v>
      </c>
      <c r="F57" s="136">
        <v>41.63</v>
      </c>
      <c r="G57" s="136">
        <v>40.130000000000003</v>
      </c>
      <c r="H57" s="136">
        <v>40.549999999999997</v>
      </c>
      <c r="I57" s="136">
        <v>40.090000000000003</v>
      </c>
      <c r="J57" s="136">
        <v>41.62</v>
      </c>
      <c r="K57" s="278">
        <v>41.32</v>
      </c>
      <c r="M57" s="263">
        <f t="shared" si="5"/>
        <v>45</v>
      </c>
      <c r="N57" s="266">
        <f t="shared" si="9"/>
        <v>-14.272093023257931</v>
      </c>
      <c r="O57" s="266">
        <f t="shared" si="9"/>
        <v>-15.882093023255592</v>
      </c>
      <c r="P57" s="266">
        <f t="shared" si="9"/>
        <v>0.77790697674294051</v>
      </c>
      <c r="Q57" s="266">
        <f t="shared" si="9"/>
        <v>8.9079069767469932</v>
      </c>
      <c r="R57" s="266">
        <f t="shared" si="9"/>
        <v>10.891906976741261</v>
      </c>
      <c r="S57" s="266">
        <f t="shared" si="9"/>
        <v>5.5079069767376936</v>
      </c>
      <c r="T57" s="266">
        <f t="shared" si="9"/>
        <v>-0.17209302325831999</v>
      </c>
      <c r="U57" s="266">
        <f t="shared" si="9"/>
        <v>22.367906976743846</v>
      </c>
      <c r="V57" s="266">
        <f t="shared" si="9"/>
        <v>45.257906976745957</v>
      </c>
    </row>
    <row r="58" spans="2:22" x14ac:dyDescent="0.25">
      <c r="B58">
        <f t="shared" si="7"/>
        <v>46</v>
      </c>
      <c r="C58" s="277">
        <v>40.79</v>
      </c>
      <c r="D58" s="136">
        <v>40.53</v>
      </c>
      <c r="E58" s="136">
        <v>40.15</v>
      </c>
      <c r="F58" s="136">
        <v>40.85</v>
      </c>
      <c r="G58" s="136">
        <v>40.06</v>
      </c>
      <c r="H58" s="136">
        <v>40.5</v>
      </c>
      <c r="I58" s="136">
        <v>40.11</v>
      </c>
      <c r="J58" s="136">
        <v>40.86</v>
      </c>
      <c r="K58" s="278">
        <v>41.16</v>
      </c>
      <c r="M58" s="263">
        <f t="shared" si="5"/>
        <v>46</v>
      </c>
      <c r="N58" s="266">
        <f t="shared" si="9"/>
        <v>-13.908139534885834</v>
      </c>
      <c r="O58" s="266">
        <f t="shared" si="9"/>
        <v>-15.778139534883493</v>
      </c>
      <c r="P58" s="266">
        <f t="shared" si="9"/>
        <v>0.5018604651150369</v>
      </c>
      <c r="Q58" s="266">
        <f t="shared" si="9"/>
        <v>9.3318604651190924</v>
      </c>
      <c r="R58" s="266">
        <f t="shared" si="9"/>
        <v>10.525860465113361</v>
      </c>
      <c r="S58" s="266">
        <f t="shared" si="9"/>
        <v>5.5818604651097914</v>
      </c>
      <c r="T58" s="266">
        <f t="shared" si="9"/>
        <v>-0.48813953488622275</v>
      </c>
      <c r="U58" s="266">
        <f t="shared" si="9"/>
        <v>22.801860465115944</v>
      </c>
      <c r="V58" s="266">
        <f t="shared" si="9"/>
        <v>45.991860465118052</v>
      </c>
    </row>
    <row r="59" spans="2:22" x14ac:dyDescent="0.25">
      <c r="B59">
        <f t="shared" si="7"/>
        <v>47</v>
      </c>
      <c r="C59" s="277">
        <v>40.81</v>
      </c>
      <c r="D59" s="136">
        <v>40.54</v>
      </c>
      <c r="E59" s="136">
        <v>40.340000000000003</v>
      </c>
      <c r="F59" s="136">
        <v>40.72</v>
      </c>
      <c r="G59" s="136">
        <v>39.92</v>
      </c>
      <c r="H59" s="136">
        <v>40.380000000000003</v>
      </c>
      <c r="I59" s="136">
        <v>39.869999999999997</v>
      </c>
      <c r="J59" s="136">
        <v>40.74</v>
      </c>
      <c r="K59" s="278">
        <v>41.54</v>
      </c>
      <c r="M59" s="263">
        <f t="shared" si="5"/>
        <v>47</v>
      </c>
      <c r="N59" s="266">
        <f t="shared" si="9"/>
        <v>-13.524186046513734</v>
      </c>
      <c r="O59" s="266">
        <f t="shared" si="9"/>
        <v>-15.664186046511396</v>
      </c>
      <c r="P59" s="266">
        <f t="shared" si="9"/>
        <v>0.41581395348713812</v>
      </c>
      <c r="Q59" s="266">
        <f t="shared" si="9"/>
        <v>9.6258139534911891</v>
      </c>
      <c r="R59" s="266">
        <f t="shared" si="9"/>
        <v>10.01981395348546</v>
      </c>
      <c r="S59" s="266">
        <f t="shared" si="9"/>
        <v>5.5358139534818918</v>
      </c>
      <c r="T59" s="266">
        <f t="shared" si="9"/>
        <v>-1.0441860465141275</v>
      </c>
      <c r="U59" s="266">
        <f t="shared" si="9"/>
        <v>23.115813953488043</v>
      </c>
      <c r="V59" s="266">
        <f t="shared" si="9"/>
        <v>47.105813953490149</v>
      </c>
    </row>
    <row r="60" spans="2:22" x14ac:dyDescent="0.25">
      <c r="B60">
        <f t="shared" si="7"/>
        <v>48</v>
      </c>
      <c r="C60" s="277">
        <v>40.35</v>
      </c>
      <c r="D60" s="136">
        <v>40.57</v>
      </c>
      <c r="E60" s="136">
        <v>40.47</v>
      </c>
      <c r="F60" s="136">
        <v>41.02</v>
      </c>
      <c r="G60" s="136">
        <v>40.24</v>
      </c>
      <c r="H60" s="136">
        <v>40.42</v>
      </c>
      <c r="I60" s="136">
        <v>39.96</v>
      </c>
      <c r="J60" s="136">
        <v>40.96</v>
      </c>
      <c r="K60" s="278">
        <v>41.87</v>
      </c>
      <c r="M60" s="263">
        <f t="shared" si="5"/>
        <v>48</v>
      </c>
      <c r="N60" s="266">
        <f t="shared" si="9"/>
        <v>-13.600232558141634</v>
      </c>
      <c r="O60" s="266">
        <f t="shared" si="9"/>
        <v>-15.520232558139298</v>
      </c>
      <c r="P60" s="266">
        <f t="shared" si="9"/>
        <v>0.45976744185923479</v>
      </c>
      <c r="Q60" s="266">
        <f t="shared" si="9"/>
        <v>10.21976744186329</v>
      </c>
      <c r="R60" s="266">
        <f t="shared" si="9"/>
        <v>9.8337674418575602</v>
      </c>
      <c r="S60" s="266">
        <f t="shared" si="9"/>
        <v>5.5297674418539913</v>
      </c>
      <c r="T60" s="266">
        <f t="shared" si="9"/>
        <v>-1.5102325581420288</v>
      </c>
      <c r="U60" s="266">
        <f t="shared" si="9"/>
        <v>23.649767441860142</v>
      </c>
      <c r="V60" s="266">
        <f t="shared" si="9"/>
        <v>48.549767441862244</v>
      </c>
    </row>
    <row r="61" spans="2:22" x14ac:dyDescent="0.25">
      <c r="B61">
        <f t="shared" si="7"/>
        <v>49</v>
      </c>
      <c r="C61" s="277">
        <v>40.380000000000003</v>
      </c>
      <c r="D61" s="136">
        <v>40.65</v>
      </c>
      <c r="E61" s="136">
        <v>40.26</v>
      </c>
      <c r="F61" s="136">
        <v>40.619999999999997</v>
      </c>
      <c r="G61" s="136">
        <v>40.44</v>
      </c>
      <c r="H61" s="136">
        <v>40.380000000000003</v>
      </c>
      <c r="I61" s="136">
        <v>39.950000000000003</v>
      </c>
      <c r="J61" s="136">
        <v>40.76</v>
      </c>
      <c r="K61" s="278">
        <v>40.74</v>
      </c>
      <c r="M61" s="263">
        <f t="shared" si="5"/>
        <v>49</v>
      </c>
      <c r="N61" s="266">
        <f t="shared" ref="N61:V76" si="10">IF(C61&gt;60,C61-$H$4+N60-$H$5,C61-$H$4+N60)</f>
        <v>-13.646279069769534</v>
      </c>
      <c r="O61" s="266">
        <f t="shared" si="10"/>
        <v>-15.296279069767202</v>
      </c>
      <c r="P61" s="266">
        <f t="shared" si="10"/>
        <v>0.29372093023133061</v>
      </c>
      <c r="Q61" s="266">
        <f t="shared" si="10"/>
        <v>10.413720930235385</v>
      </c>
      <c r="R61" s="266">
        <f t="shared" si="10"/>
        <v>9.8477209302296558</v>
      </c>
      <c r="S61" s="266">
        <f t="shared" si="10"/>
        <v>5.4837209302260916</v>
      </c>
      <c r="T61" s="266">
        <f t="shared" si="10"/>
        <v>-1.9862790697699282</v>
      </c>
      <c r="U61" s="266">
        <f t="shared" si="10"/>
        <v>23.983720930232238</v>
      </c>
      <c r="V61" s="266">
        <f t="shared" si="10"/>
        <v>48.863720930234344</v>
      </c>
    </row>
    <row r="62" spans="2:22" x14ac:dyDescent="0.25">
      <c r="B62">
        <f t="shared" si="7"/>
        <v>50</v>
      </c>
      <c r="C62" s="277">
        <v>40.61</v>
      </c>
      <c r="D62" s="136">
        <v>40.39</v>
      </c>
      <c r="E62" s="136">
        <v>40.28</v>
      </c>
      <c r="F62" s="136">
        <v>40.56</v>
      </c>
      <c r="G62" s="136">
        <v>39.97</v>
      </c>
      <c r="H62" s="136">
        <v>40.14</v>
      </c>
      <c r="I62" s="136">
        <v>40.04</v>
      </c>
      <c r="J62" s="136">
        <v>40.619999999999997</v>
      </c>
      <c r="K62" s="278">
        <v>41.18</v>
      </c>
      <c r="M62" s="263">
        <f t="shared" si="5"/>
        <v>50</v>
      </c>
      <c r="N62" s="266">
        <f t="shared" si="10"/>
        <v>-13.462325581397437</v>
      </c>
      <c r="O62" s="266">
        <f t="shared" si="10"/>
        <v>-15.332325581395104</v>
      </c>
      <c r="P62" s="266">
        <f t="shared" si="10"/>
        <v>0.14767441860342956</v>
      </c>
      <c r="Q62" s="266">
        <f t="shared" si="10"/>
        <v>10.547674418607485</v>
      </c>
      <c r="R62" s="266">
        <f t="shared" si="10"/>
        <v>9.3916744186017524</v>
      </c>
      <c r="S62" s="266">
        <f t="shared" si="10"/>
        <v>5.19767441859819</v>
      </c>
      <c r="T62" s="266">
        <f t="shared" si="10"/>
        <v>-2.3723255813978312</v>
      </c>
      <c r="U62" s="266">
        <f t="shared" si="10"/>
        <v>24.177674418604333</v>
      </c>
      <c r="V62" s="266">
        <f t="shared" si="10"/>
        <v>49.617674418606441</v>
      </c>
    </row>
    <row r="63" spans="2:22" x14ac:dyDescent="0.25">
      <c r="B63">
        <f t="shared" si="7"/>
        <v>51</v>
      </c>
      <c r="C63" s="277">
        <v>40.32</v>
      </c>
      <c r="D63" s="136">
        <v>40.549999999999997</v>
      </c>
      <c r="E63" s="136">
        <v>40.42</v>
      </c>
      <c r="F63" s="136">
        <v>40.590000000000003</v>
      </c>
      <c r="G63" s="136">
        <v>39.94</v>
      </c>
      <c r="H63" s="136">
        <v>40.26</v>
      </c>
      <c r="I63" s="136">
        <v>40.14</v>
      </c>
      <c r="J63" s="136">
        <v>41.46</v>
      </c>
      <c r="K63" s="278">
        <v>41.14</v>
      </c>
      <c r="M63" s="263">
        <f t="shared" si="5"/>
        <v>51</v>
      </c>
      <c r="N63" s="266">
        <f t="shared" si="10"/>
        <v>-13.568372093025339</v>
      </c>
      <c r="O63" s="266">
        <f t="shared" si="10"/>
        <v>-15.208372093023009</v>
      </c>
      <c r="P63" s="266">
        <f t="shared" si="10"/>
        <v>0.14162790697552907</v>
      </c>
      <c r="Q63" s="266">
        <f t="shared" si="10"/>
        <v>10.711627906979587</v>
      </c>
      <c r="R63" s="266">
        <f t="shared" si="10"/>
        <v>8.905627906973848</v>
      </c>
      <c r="S63" s="266">
        <f t="shared" si="10"/>
        <v>5.0316279069702858</v>
      </c>
      <c r="T63" s="266">
        <f t="shared" si="10"/>
        <v>-2.6583720930257329</v>
      </c>
      <c r="U63" s="266">
        <f t="shared" si="10"/>
        <v>25.211627906976432</v>
      </c>
      <c r="V63" s="266">
        <f t="shared" si="10"/>
        <v>50.331627906978539</v>
      </c>
    </row>
    <row r="64" spans="2:22" x14ac:dyDescent="0.25">
      <c r="B64">
        <f t="shared" si="7"/>
        <v>52</v>
      </c>
      <c r="C64" s="277">
        <v>40.369999999999997</v>
      </c>
      <c r="D64" s="136">
        <v>40.58</v>
      </c>
      <c r="E64" s="136">
        <v>40.46</v>
      </c>
      <c r="F64" s="136">
        <v>40.36</v>
      </c>
      <c r="G64" s="136">
        <v>39.979999999999997</v>
      </c>
      <c r="H64" s="136">
        <v>40.14</v>
      </c>
      <c r="I64" s="136">
        <v>40.03</v>
      </c>
      <c r="J64" s="136">
        <v>40.53</v>
      </c>
      <c r="K64" s="278">
        <v>40.770000000000003</v>
      </c>
      <c r="M64" s="263">
        <f t="shared" si="5"/>
        <v>52</v>
      </c>
      <c r="N64" s="266">
        <f t="shared" si="10"/>
        <v>-13.624418604653243</v>
      </c>
      <c r="O64" s="266">
        <f t="shared" si="10"/>
        <v>-15.054418604650913</v>
      </c>
      <c r="P64" s="266">
        <f t="shared" si="10"/>
        <v>0.17558139534762773</v>
      </c>
      <c r="Q64" s="266">
        <f t="shared" si="10"/>
        <v>10.645581395351684</v>
      </c>
      <c r="R64" s="266">
        <f t="shared" si="10"/>
        <v>8.4595813953459427</v>
      </c>
      <c r="S64" s="266">
        <f t="shared" si="10"/>
        <v>4.7455813953423842</v>
      </c>
      <c r="T64" s="266">
        <f t="shared" si="10"/>
        <v>-3.0544186046536339</v>
      </c>
      <c r="U64" s="266">
        <f t="shared" si="10"/>
        <v>25.315581395348531</v>
      </c>
      <c r="V64" s="266">
        <f t="shared" si="10"/>
        <v>50.67558139535064</v>
      </c>
    </row>
    <row r="65" spans="2:22" x14ac:dyDescent="0.25">
      <c r="B65">
        <f t="shared" si="7"/>
        <v>53</v>
      </c>
      <c r="C65" s="277">
        <v>40.619999999999997</v>
      </c>
      <c r="D65" s="136">
        <v>40.36</v>
      </c>
      <c r="E65" s="136">
        <v>40.53</v>
      </c>
      <c r="F65" s="136">
        <v>40.92</v>
      </c>
      <c r="G65" s="136">
        <v>39.78</v>
      </c>
      <c r="H65" s="136">
        <v>40.25</v>
      </c>
      <c r="I65" s="136">
        <v>39.909999999999997</v>
      </c>
      <c r="J65" s="136">
        <v>40.450000000000003</v>
      </c>
      <c r="K65" s="278">
        <v>40.98</v>
      </c>
      <c r="M65" s="263">
        <f t="shared" si="5"/>
        <v>53</v>
      </c>
      <c r="N65" s="266">
        <f t="shared" si="10"/>
        <v>-13.430465116281148</v>
      </c>
      <c r="O65" s="266">
        <f t="shared" si="10"/>
        <v>-15.120465116278815</v>
      </c>
      <c r="P65" s="266">
        <f t="shared" si="10"/>
        <v>0.27953488371972668</v>
      </c>
      <c r="Q65" s="266">
        <f t="shared" si="10"/>
        <v>11.139534883723783</v>
      </c>
      <c r="R65" s="266">
        <f t="shared" si="10"/>
        <v>7.8135348837180416</v>
      </c>
      <c r="S65" s="266">
        <f t="shared" si="10"/>
        <v>4.569534883714482</v>
      </c>
      <c r="T65" s="266">
        <f t="shared" si="10"/>
        <v>-3.5704651162815395</v>
      </c>
      <c r="U65" s="266">
        <f t="shared" si="10"/>
        <v>25.339534883720631</v>
      </c>
      <c r="V65" s="266">
        <f t="shared" si="10"/>
        <v>51.229534883722735</v>
      </c>
    </row>
    <row r="66" spans="2:22" x14ac:dyDescent="0.25">
      <c r="B66">
        <f t="shared" si="7"/>
        <v>54</v>
      </c>
      <c r="C66" s="277">
        <v>40.65</v>
      </c>
      <c r="D66" s="136">
        <v>40.520000000000003</v>
      </c>
      <c r="E66" s="136">
        <v>40.57</v>
      </c>
      <c r="F66" s="136">
        <v>40.549999999999997</v>
      </c>
      <c r="G66" s="136">
        <v>40.43</v>
      </c>
      <c r="H66" s="136">
        <v>41.48</v>
      </c>
      <c r="I66" s="136">
        <v>40.200000000000003</v>
      </c>
      <c r="J66" s="136">
        <v>40.659999999999997</v>
      </c>
      <c r="K66" s="278">
        <v>40.76</v>
      </c>
      <c r="M66" s="263">
        <f t="shared" si="5"/>
        <v>54</v>
      </c>
      <c r="N66" s="266">
        <f t="shared" si="10"/>
        <v>-13.206511627909052</v>
      </c>
      <c r="O66" s="266">
        <f t="shared" si="10"/>
        <v>-15.026511627906714</v>
      </c>
      <c r="P66" s="266">
        <f t="shared" si="10"/>
        <v>0.42348837209182477</v>
      </c>
      <c r="Q66" s="266">
        <f t="shared" si="10"/>
        <v>11.263488372095878</v>
      </c>
      <c r="R66" s="266">
        <f t="shared" si="10"/>
        <v>7.8174883720901391</v>
      </c>
      <c r="S66" s="266">
        <f t="shared" si="10"/>
        <v>5.6234883720865767</v>
      </c>
      <c r="T66" s="266">
        <f t="shared" si="10"/>
        <v>-3.7965116279094389</v>
      </c>
      <c r="U66" s="266">
        <f t="shared" si="10"/>
        <v>25.573488372092726</v>
      </c>
      <c r="V66" s="266">
        <f t="shared" si="10"/>
        <v>51.563488372094831</v>
      </c>
    </row>
    <row r="67" spans="2:22" x14ac:dyDescent="0.25">
      <c r="B67">
        <f t="shared" si="7"/>
        <v>55</v>
      </c>
      <c r="C67" s="277">
        <v>40.49</v>
      </c>
      <c r="D67" s="136">
        <v>40.5</v>
      </c>
      <c r="E67" s="136">
        <v>40.6</v>
      </c>
      <c r="F67" s="136">
        <v>40.590000000000003</v>
      </c>
      <c r="G67" s="136">
        <v>40.07</v>
      </c>
      <c r="H67" s="136">
        <v>40.369999999999997</v>
      </c>
      <c r="I67" s="136">
        <v>40.08</v>
      </c>
      <c r="J67" s="136">
        <v>40.380000000000003</v>
      </c>
      <c r="K67" s="278">
        <v>42.38</v>
      </c>
      <c r="M67" s="263">
        <f t="shared" si="5"/>
        <v>55</v>
      </c>
      <c r="N67" s="266">
        <f t="shared" si="10"/>
        <v>-13.142558139536952</v>
      </c>
      <c r="O67" s="266">
        <f t="shared" si="10"/>
        <v>-14.952558139534617</v>
      </c>
      <c r="P67" s="266">
        <f t="shared" si="10"/>
        <v>0.597441860463924</v>
      </c>
      <c r="Q67" s="266">
        <f t="shared" si="10"/>
        <v>11.427441860467979</v>
      </c>
      <c r="R67" s="266">
        <f t="shared" si="10"/>
        <v>7.4614418604622372</v>
      </c>
      <c r="S67" s="266">
        <f t="shared" si="10"/>
        <v>5.567441860458672</v>
      </c>
      <c r="T67" s="266">
        <f t="shared" si="10"/>
        <v>-4.1425581395373428</v>
      </c>
      <c r="U67" s="266">
        <f t="shared" si="10"/>
        <v>25.527441860464826</v>
      </c>
      <c r="V67" s="266">
        <f t="shared" si="10"/>
        <v>53.517441860466931</v>
      </c>
    </row>
    <row r="68" spans="2:22" x14ac:dyDescent="0.25">
      <c r="B68">
        <f t="shared" si="7"/>
        <v>56</v>
      </c>
      <c r="C68" s="277">
        <v>40.56</v>
      </c>
      <c r="D68" s="136">
        <v>40.5</v>
      </c>
      <c r="E68" s="136">
        <v>40.409999999999997</v>
      </c>
      <c r="F68" s="136">
        <v>41.16</v>
      </c>
      <c r="G68" s="136">
        <v>39.97</v>
      </c>
      <c r="H68" s="136">
        <v>40.380000000000003</v>
      </c>
      <c r="I68" s="136">
        <v>40.11</v>
      </c>
      <c r="J68" s="136">
        <v>40.54</v>
      </c>
      <c r="K68" s="278">
        <v>40.92</v>
      </c>
      <c r="M68" s="263">
        <f t="shared" si="5"/>
        <v>56</v>
      </c>
      <c r="N68" s="266">
        <f t="shared" si="10"/>
        <v>-13.008604651164852</v>
      </c>
      <c r="O68" s="266">
        <f t="shared" si="10"/>
        <v>-14.878604651162519</v>
      </c>
      <c r="P68" s="266">
        <f t="shared" si="10"/>
        <v>0.5813953488360184</v>
      </c>
      <c r="Q68" s="266">
        <f t="shared" si="10"/>
        <v>12.161395348840074</v>
      </c>
      <c r="R68" s="266">
        <f t="shared" si="10"/>
        <v>7.0053953488343339</v>
      </c>
      <c r="S68" s="266">
        <f t="shared" si="10"/>
        <v>5.5213953488307723</v>
      </c>
      <c r="T68" s="266">
        <f t="shared" si="10"/>
        <v>-4.4586046511652455</v>
      </c>
      <c r="U68" s="266">
        <f t="shared" si="10"/>
        <v>25.641395348836923</v>
      </c>
      <c r="V68" s="266">
        <f t="shared" si="10"/>
        <v>54.011395348839031</v>
      </c>
    </row>
    <row r="69" spans="2:22" x14ac:dyDescent="0.25">
      <c r="B69">
        <f t="shared" si="7"/>
        <v>57</v>
      </c>
      <c r="C69" s="277">
        <v>40.380000000000003</v>
      </c>
      <c r="D69" s="136">
        <v>40.380000000000003</v>
      </c>
      <c r="E69" s="136">
        <v>40.36</v>
      </c>
      <c r="F69" s="136">
        <v>40.700000000000003</v>
      </c>
      <c r="G69" s="136">
        <v>40.15</v>
      </c>
      <c r="H69" s="136">
        <v>40.42</v>
      </c>
      <c r="I69" s="136">
        <v>39.97</v>
      </c>
      <c r="J69" s="136">
        <v>40.53</v>
      </c>
      <c r="K69" s="278">
        <v>41.06</v>
      </c>
      <c r="M69" s="263">
        <f t="shared" si="5"/>
        <v>57</v>
      </c>
      <c r="N69" s="266">
        <f t="shared" si="10"/>
        <v>-13.054651162792752</v>
      </c>
      <c r="O69" s="266">
        <f t="shared" si="10"/>
        <v>-14.924651162790418</v>
      </c>
      <c r="P69" s="266">
        <f t="shared" si="10"/>
        <v>0.51534883720811564</v>
      </c>
      <c r="Q69" s="266">
        <f t="shared" si="10"/>
        <v>12.435348837212175</v>
      </c>
      <c r="R69" s="266">
        <f t="shared" si="10"/>
        <v>6.7293488372064303</v>
      </c>
      <c r="S69" s="266">
        <f t="shared" si="10"/>
        <v>5.5153488372028718</v>
      </c>
      <c r="T69" s="266">
        <f t="shared" si="10"/>
        <v>-4.9146511627931488</v>
      </c>
      <c r="U69" s="266">
        <f t="shared" si="10"/>
        <v>25.745348837209022</v>
      </c>
      <c r="V69" s="266">
        <f t="shared" si="10"/>
        <v>54.645348837211131</v>
      </c>
    </row>
    <row r="70" spans="2:22" x14ac:dyDescent="0.25">
      <c r="B70">
        <f t="shared" si="7"/>
        <v>58</v>
      </c>
      <c r="C70" s="277">
        <v>40.67</v>
      </c>
      <c r="D70" s="136">
        <v>40.4</v>
      </c>
      <c r="E70" s="136">
        <v>40.450000000000003</v>
      </c>
      <c r="F70" s="136">
        <v>40.68</v>
      </c>
      <c r="G70" s="136">
        <v>39.950000000000003</v>
      </c>
      <c r="H70" s="136">
        <v>40.29</v>
      </c>
      <c r="I70" s="136">
        <v>40.14</v>
      </c>
      <c r="J70" s="136">
        <v>40.35</v>
      </c>
      <c r="K70" s="278">
        <v>41.05</v>
      </c>
      <c r="M70" s="263">
        <f t="shared" si="5"/>
        <v>58</v>
      </c>
      <c r="N70" s="266">
        <f t="shared" si="10"/>
        <v>-12.810697674420652</v>
      </c>
      <c r="O70" s="266">
        <f t="shared" si="10"/>
        <v>-14.950697674418322</v>
      </c>
      <c r="P70" s="266">
        <f t="shared" si="10"/>
        <v>0.53930232558021629</v>
      </c>
      <c r="Q70" s="266">
        <f t="shared" si="10"/>
        <v>12.689302325584272</v>
      </c>
      <c r="R70" s="266">
        <f t="shared" si="10"/>
        <v>6.2533023255785309</v>
      </c>
      <c r="S70" s="266">
        <f t="shared" si="10"/>
        <v>5.3793023255749688</v>
      </c>
      <c r="T70" s="266">
        <f t="shared" si="10"/>
        <v>-5.2006976744210505</v>
      </c>
      <c r="U70" s="266">
        <f t="shared" si="10"/>
        <v>25.669302325581121</v>
      </c>
      <c r="V70" s="266">
        <f t="shared" si="10"/>
        <v>55.269302325583226</v>
      </c>
    </row>
    <row r="71" spans="2:22" x14ac:dyDescent="0.25">
      <c r="B71">
        <f t="shared" si="7"/>
        <v>59</v>
      </c>
      <c r="C71" s="277">
        <v>40.54</v>
      </c>
      <c r="D71" s="136">
        <v>40.64</v>
      </c>
      <c r="E71" s="136">
        <v>40.56</v>
      </c>
      <c r="F71" s="136">
        <v>40.96</v>
      </c>
      <c r="G71" s="136">
        <v>39.92</v>
      </c>
      <c r="H71" s="136">
        <v>40.11</v>
      </c>
      <c r="I71" s="136">
        <v>40.03</v>
      </c>
      <c r="J71" s="136">
        <v>40.51</v>
      </c>
      <c r="K71" s="278">
        <v>40.729999999999997</v>
      </c>
      <c r="M71" s="263">
        <f t="shared" si="5"/>
        <v>59</v>
      </c>
      <c r="N71" s="266">
        <f t="shared" si="10"/>
        <v>-12.696744186048555</v>
      </c>
      <c r="O71" s="266">
        <f t="shared" si="10"/>
        <v>-14.736744186046224</v>
      </c>
      <c r="P71" s="266">
        <f t="shared" si="10"/>
        <v>0.67325581395231637</v>
      </c>
      <c r="Q71" s="266">
        <f t="shared" si="10"/>
        <v>13.223255813956371</v>
      </c>
      <c r="R71" s="266">
        <f t="shared" si="10"/>
        <v>5.7472558139506305</v>
      </c>
      <c r="S71" s="266">
        <f t="shared" si="10"/>
        <v>5.063255813947066</v>
      </c>
      <c r="T71" s="266">
        <f t="shared" si="10"/>
        <v>-5.5967441860489515</v>
      </c>
      <c r="U71" s="266">
        <f t="shared" si="10"/>
        <v>25.753255813953217</v>
      </c>
      <c r="V71" s="266">
        <f t="shared" si="10"/>
        <v>55.573255813955321</v>
      </c>
    </row>
    <row r="72" spans="2:22" x14ac:dyDescent="0.25">
      <c r="B72">
        <f t="shared" si="7"/>
        <v>60</v>
      </c>
      <c r="C72" s="277">
        <v>40.729999999999997</v>
      </c>
      <c r="D72" s="136">
        <v>40.57</v>
      </c>
      <c r="E72" s="136">
        <v>40.64</v>
      </c>
      <c r="F72" s="136">
        <v>40.68</v>
      </c>
      <c r="G72" s="136">
        <v>39.82</v>
      </c>
      <c r="H72" s="136">
        <v>40.31</v>
      </c>
      <c r="I72" s="136">
        <v>39.799999999999997</v>
      </c>
      <c r="J72" s="136">
        <v>40.61</v>
      </c>
      <c r="K72" s="278">
        <v>40.840000000000003</v>
      </c>
      <c r="M72" s="263">
        <f t="shared" si="5"/>
        <v>60</v>
      </c>
      <c r="N72" s="266">
        <f t="shared" si="10"/>
        <v>-12.39279069767646</v>
      </c>
      <c r="O72" s="266">
        <f t="shared" si="10"/>
        <v>-14.592790697674126</v>
      </c>
      <c r="P72" s="266">
        <f t="shared" si="10"/>
        <v>0.88720930232441475</v>
      </c>
      <c r="Q72" s="266">
        <f t="shared" si="10"/>
        <v>13.477209302328468</v>
      </c>
      <c r="R72" s="266">
        <f t="shared" si="10"/>
        <v>5.1412093023227285</v>
      </c>
      <c r="S72" s="266">
        <f t="shared" si="10"/>
        <v>4.9472093023191661</v>
      </c>
      <c r="T72" s="266">
        <f t="shared" si="10"/>
        <v>-6.2227906976768566</v>
      </c>
      <c r="U72" s="266">
        <f t="shared" si="10"/>
        <v>25.937209302325314</v>
      </c>
      <c r="V72" s="266">
        <f t="shared" si="10"/>
        <v>55.987209302327422</v>
      </c>
    </row>
    <row r="73" spans="2:22" x14ac:dyDescent="0.25">
      <c r="B73">
        <f t="shared" si="7"/>
        <v>61</v>
      </c>
      <c r="C73" s="277">
        <v>40.630000000000003</v>
      </c>
      <c r="D73" s="136">
        <v>40.270000000000003</v>
      </c>
      <c r="E73" s="136">
        <v>40.42</v>
      </c>
      <c r="F73" s="136">
        <v>40.72</v>
      </c>
      <c r="G73" s="136">
        <v>40.020000000000003</v>
      </c>
      <c r="H73" s="136">
        <v>40.28</v>
      </c>
      <c r="I73" s="136">
        <v>40.1</v>
      </c>
      <c r="J73" s="136">
        <v>40.35</v>
      </c>
      <c r="K73" s="278">
        <v>40.619999999999997</v>
      </c>
      <c r="M73" s="263">
        <f t="shared" si="5"/>
        <v>61</v>
      </c>
      <c r="N73" s="266">
        <f t="shared" si="10"/>
        <v>-12.18883720930436</v>
      </c>
      <c r="O73" s="266">
        <f t="shared" si="10"/>
        <v>-14.748837209302025</v>
      </c>
      <c r="P73" s="266">
        <f t="shared" si="10"/>
        <v>0.88116279069651426</v>
      </c>
      <c r="Q73" s="266">
        <f t="shared" si="10"/>
        <v>13.771162790700565</v>
      </c>
      <c r="R73" s="266">
        <f t="shared" si="10"/>
        <v>4.7351627906948295</v>
      </c>
      <c r="S73" s="266">
        <f t="shared" si="10"/>
        <v>4.8011627906912651</v>
      </c>
      <c r="T73" s="266">
        <f t="shared" si="10"/>
        <v>-6.5488372093047573</v>
      </c>
      <c r="U73" s="266">
        <f t="shared" si="10"/>
        <v>25.861162790697414</v>
      </c>
      <c r="V73" s="266">
        <f t="shared" si="10"/>
        <v>56.181162790699517</v>
      </c>
    </row>
    <row r="74" spans="2:22" x14ac:dyDescent="0.25">
      <c r="B74">
        <f t="shared" si="7"/>
        <v>62</v>
      </c>
      <c r="C74" s="277">
        <v>40.85</v>
      </c>
      <c r="D74" s="136">
        <v>40.380000000000003</v>
      </c>
      <c r="E74" s="136">
        <v>40.32</v>
      </c>
      <c r="F74" s="136">
        <v>40.590000000000003</v>
      </c>
      <c r="G74" s="136">
        <v>39.96</v>
      </c>
      <c r="H74" s="136">
        <v>40.31</v>
      </c>
      <c r="I74" s="136">
        <v>40.17</v>
      </c>
      <c r="J74" s="136">
        <v>40.67</v>
      </c>
      <c r="K74" s="278">
        <v>41.12</v>
      </c>
      <c r="M74" s="263">
        <f t="shared" si="5"/>
        <v>62</v>
      </c>
      <c r="N74" s="266">
        <f t="shared" si="10"/>
        <v>-11.764883720932261</v>
      </c>
      <c r="O74" s="266">
        <f t="shared" si="10"/>
        <v>-14.794883720929924</v>
      </c>
      <c r="P74" s="266">
        <f t="shared" si="10"/>
        <v>0.77511627906861236</v>
      </c>
      <c r="Q74" s="266">
        <f t="shared" si="10"/>
        <v>13.935116279072666</v>
      </c>
      <c r="R74" s="266">
        <f t="shared" si="10"/>
        <v>4.2691162790669281</v>
      </c>
      <c r="S74" s="266">
        <f t="shared" si="10"/>
        <v>4.6851162790633651</v>
      </c>
      <c r="T74" s="266">
        <f t="shared" si="10"/>
        <v>-6.8048837209326578</v>
      </c>
      <c r="U74" s="266">
        <f t="shared" si="10"/>
        <v>26.105116279069513</v>
      </c>
      <c r="V74" s="266">
        <f t="shared" si="10"/>
        <v>56.875116279071612</v>
      </c>
    </row>
    <row r="75" spans="2:22" x14ac:dyDescent="0.25">
      <c r="B75">
        <f t="shared" si="7"/>
        <v>63</v>
      </c>
      <c r="C75" s="277">
        <v>40.880000000000003</v>
      </c>
      <c r="D75" s="136">
        <v>40.35</v>
      </c>
      <c r="E75" s="136">
        <v>40.65</v>
      </c>
      <c r="F75" s="136">
        <v>40.85</v>
      </c>
      <c r="G75" s="136">
        <v>40.340000000000003</v>
      </c>
      <c r="H75" s="136">
        <v>40.17</v>
      </c>
      <c r="I75" s="136">
        <v>40.29</v>
      </c>
      <c r="J75" s="136">
        <v>40.659999999999997</v>
      </c>
      <c r="K75" s="278">
        <v>40.799999999999997</v>
      </c>
      <c r="M75" s="263">
        <f t="shared" si="5"/>
        <v>63</v>
      </c>
      <c r="N75" s="266">
        <f t="shared" si="10"/>
        <v>-11.31093023256016</v>
      </c>
      <c r="O75" s="266">
        <f t="shared" si="10"/>
        <v>-14.870930232557825</v>
      </c>
      <c r="P75" s="266">
        <f t="shared" si="10"/>
        <v>0.99906976744070874</v>
      </c>
      <c r="Q75" s="266">
        <f t="shared" si="10"/>
        <v>14.359069767444765</v>
      </c>
      <c r="R75" s="266">
        <f t="shared" si="10"/>
        <v>4.1830697674390294</v>
      </c>
      <c r="S75" s="266">
        <f t="shared" si="10"/>
        <v>4.4290697674354647</v>
      </c>
      <c r="T75" s="266">
        <f t="shared" si="10"/>
        <v>-6.9409302325605609</v>
      </c>
      <c r="U75" s="266">
        <f t="shared" si="10"/>
        <v>26.339069767441607</v>
      </c>
      <c r="V75" s="266">
        <f t="shared" si="10"/>
        <v>57.249069767443707</v>
      </c>
    </row>
    <row r="76" spans="2:22" x14ac:dyDescent="0.25">
      <c r="B76">
        <f t="shared" si="7"/>
        <v>64</v>
      </c>
      <c r="C76" s="277">
        <v>40.46</v>
      </c>
      <c r="D76" s="136">
        <v>40.46</v>
      </c>
      <c r="E76" s="136">
        <v>40.380000000000003</v>
      </c>
      <c r="F76" s="136">
        <v>40.619999999999997</v>
      </c>
      <c r="G76" s="136">
        <v>40.36</v>
      </c>
      <c r="H76" s="136">
        <v>40.590000000000003</v>
      </c>
      <c r="I76" s="136">
        <v>39.99</v>
      </c>
      <c r="J76" s="136">
        <v>40.6</v>
      </c>
      <c r="K76" s="278">
        <v>41.11</v>
      </c>
      <c r="M76" s="263">
        <f t="shared" ref="M76:M139" si="11">B76</f>
        <v>64</v>
      </c>
      <c r="N76" s="266">
        <f t="shared" si="10"/>
        <v>-11.276976744188062</v>
      </c>
      <c r="O76" s="266">
        <f t="shared" si="10"/>
        <v>-14.836976744185726</v>
      </c>
      <c r="P76" s="266">
        <f t="shared" si="10"/>
        <v>0.95302325581280911</v>
      </c>
      <c r="Q76" s="266">
        <f t="shared" si="10"/>
        <v>14.553023255816861</v>
      </c>
      <c r="R76" s="266">
        <f t="shared" si="10"/>
        <v>4.1170232558111266</v>
      </c>
      <c r="S76" s="266">
        <f t="shared" si="10"/>
        <v>4.5930232558075659</v>
      </c>
      <c r="T76" s="266">
        <f t="shared" si="10"/>
        <v>-7.3769767441884611</v>
      </c>
      <c r="U76" s="266">
        <f t="shared" si="10"/>
        <v>26.513023255813707</v>
      </c>
      <c r="V76" s="266">
        <f t="shared" si="10"/>
        <v>57.933023255815804</v>
      </c>
    </row>
    <row r="77" spans="2:22" x14ac:dyDescent="0.25">
      <c r="B77">
        <f t="shared" si="7"/>
        <v>65</v>
      </c>
      <c r="C77" s="277">
        <v>40.56</v>
      </c>
      <c r="D77" s="136">
        <v>40.46</v>
      </c>
      <c r="E77" s="136">
        <v>40.32</v>
      </c>
      <c r="F77" s="136">
        <v>40.869999999999997</v>
      </c>
      <c r="G77" s="136">
        <v>40.25</v>
      </c>
      <c r="H77" s="136">
        <v>40.35</v>
      </c>
      <c r="I77" s="136">
        <v>40.159999999999997</v>
      </c>
      <c r="J77" s="136">
        <v>40.39</v>
      </c>
      <c r="K77" s="278">
        <v>40.590000000000003</v>
      </c>
      <c r="M77" s="263">
        <f t="shared" si="11"/>
        <v>65</v>
      </c>
      <c r="N77" s="266">
        <f t="shared" ref="N77:V92" si="12">IF(C77&gt;60,C77-$H$4+N76-$H$5,C77-$H$4+N76)</f>
        <v>-11.143023255815962</v>
      </c>
      <c r="O77" s="266">
        <f t="shared" si="12"/>
        <v>-14.803023255813628</v>
      </c>
      <c r="P77" s="266">
        <f t="shared" si="12"/>
        <v>0.8469767441849072</v>
      </c>
      <c r="Q77" s="266">
        <f t="shared" si="12"/>
        <v>14.996976744188956</v>
      </c>
      <c r="R77" s="266">
        <f t="shared" si="12"/>
        <v>3.9409767441832244</v>
      </c>
      <c r="S77" s="266">
        <f t="shared" si="12"/>
        <v>4.5169767441796651</v>
      </c>
      <c r="T77" s="266">
        <f t="shared" si="12"/>
        <v>-7.6430232558163667</v>
      </c>
      <c r="U77" s="266">
        <f t="shared" si="12"/>
        <v>26.476976744185805</v>
      </c>
      <c r="V77" s="266">
        <f t="shared" si="12"/>
        <v>58.096976744187906</v>
      </c>
    </row>
    <row r="78" spans="2:22" x14ac:dyDescent="0.25">
      <c r="B78">
        <f t="shared" si="7"/>
        <v>66</v>
      </c>
      <c r="C78" s="277">
        <v>40.630000000000003</v>
      </c>
      <c r="D78" s="136">
        <v>40.71</v>
      </c>
      <c r="E78" s="136">
        <v>40.619999999999997</v>
      </c>
      <c r="F78" s="136">
        <v>40.590000000000003</v>
      </c>
      <c r="G78" s="136">
        <v>40.64</v>
      </c>
      <c r="H78" s="136">
        <v>40.380000000000003</v>
      </c>
      <c r="I78" s="136">
        <v>40.01</v>
      </c>
      <c r="J78" s="136">
        <v>40.74</v>
      </c>
      <c r="K78" s="278">
        <v>41.25</v>
      </c>
      <c r="M78" s="263">
        <f t="shared" si="11"/>
        <v>66</v>
      </c>
      <c r="N78" s="266">
        <f t="shared" si="12"/>
        <v>-10.939069767443861</v>
      </c>
      <c r="O78" s="266">
        <f t="shared" si="12"/>
        <v>-14.519069767441529</v>
      </c>
      <c r="P78" s="266">
        <f t="shared" si="12"/>
        <v>1.0409302325570025</v>
      </c>
      <c r="Q78" s="266">
        <f t="shared" si="12"/>
        <v>15.160930232561057</v>
      </c>
      <c r="R78" s="266">
        <f t="shared" si="12"/>
        <v>4.1549302325553228</v>
      </c>
      <c r="S78" s="266">
        <f t="shared" si="12"/>
        <v>4.4709302325517655</v>
      </c>
      <c r="T78" s="266">
        <f t="shared" si="12"/>
        <v>-8.0590697674442708</v>
      </c>
      <c r="U78" s="266">
        <f t="shared" si="12"/>
        <v>26.790930232557905</v>
      </c>
      <c r="V78" s="266">
        <f t="shared" si="12"/>
        <v>58.920930232560004</v>
      </c>
    </row>
    <row r="79" spans="2:22" x14ac:dyDescent="0.25">
      <c r="B79">
        <f t="shared" ref="B79:B142" si="13">1+B78</f>
        <v>67</v>
      </c>
      <c r="C79" s="277">
        <v>40.36</v>
      </c>
      <c r="D79" s="136">
        <v>40.43</v>
      </c>
      <c r="E79" s="136">
        <v>40.81</v>
      </c>
      <c r="F79" s="136">
        <v>40.72</v>
      </c>
      <c r="G79" s="136">
        <v>40.340000000000003</v>
      </c>
      <c r="H79" s="136">
        <v>40.11</v>
      </c>
      <c r="I79" s="136">
        <v>40.15</v>
      </c>
      <c r="J79" s="136">
        <v>40.729999999999997</v>
      </c>
      <c r="K79" s="278">
        <v>40.98</v>
      </c>
      <c r="M79" s="263">
        <f t="shared" si="11"/>
        <v>67</v>
      </c>
      <c r="N79" s="266">
        <f t="shared" si="12"/>
        <v>-11.005116279071764</v>
      </c>
      <c r="O79" s="266">
        <f t="shared" si="12"/>
        <v>-14.515116279069431</v>
      </c>
      <c r="P79" s="266">
        <f t="shared" si="12"/>
        <v>1.4248837209291025</v>
      </c>
      <c r="Q79" s="266">
        <f t="shared" si="12"/>
        <v>15.454883720933154</v>
      </c>
      <c r="R79" s="266">
        <f t="shared" si="12"/>
        <v>4.068883720927424</v>
      </c>
      <c r="S79" s="266">
        <f t="shared" si="12"/>
        <v>4.1548837209238627</v>
      </c>
      <c r="T79" s="266">
        <f t="shared" si="12"/>
        <v>-8.3351162790721744</v>
      </c>
      <c r="U79" s="266">
        <f t="shared" si="12"/>
        <v>27.09488372093</v>
      </c>
      <c r="V79" s="266">
        <f t="shared" si="12"/>
        <v>59.474883720932098</v>
      </c>
    </row>
    <row r="80" spans="2:22" x14ac:dyDescent="0.25">
      <c r="B80">
        <f t="shared" si="13"/>
        <v>68</v>
      </c>
      <c r="C80" s="277">
        <v>40.9</v>
      </c>
      <c r="D80" s="136">
        <v>40.68</v>
      </c>
      <c r="E80" s="136">
        <v>40.98</v>
      </c>
      <c r="F80" s="136">
        <v>40.869999999999997</v>
      </c>
      <c r="G80" s="136">
        <v>40.32</v>
      </c>
      <c r="H80" s="136">
        <v>40.39</v>
      </c>
      <c r="I80" s="136">
        <v>39.86</v>
      </c>
      <c r="J80" s="136">
        <v>41.71</v>
      </c>
      <c r="K80" s="278">
        <v>41.3</v>
      </c>
      <c r="M80" s="263">
        <f t="shared" si="11"/>
        <v>68</v>
      </c>
      <c r="N80" s="266">
        <f t="shared" si="12"/>
        <v>-10.531162790699668</v>
      </c>
      <c r="O80" s="266">
        <f t="shared" si="12"/>
        <v>-14.261162790697334</v>
      </c>
      <c r="P80" s="266">
        <f t="shared" si="12"/>
        <v>1.9788372093011972</v>
      </c>
      <c r="Q80" s="266">
        <f t="shared" si="12"/>
        <v>15.898837209305249</v>
      </c>
      <c r="R80" s="266">
        <f t="shared" si="12"/>
        <v>3.9628372092995221</v>
      </c>
      <c r="S80" s="266">
        <f t="shared" si="12"/>
        <v>4.1188372092959611</v>
      </c>
      <c r="T80" s="266">
        <f t="shared" si="12"/>
        <v>-8.9011627907000772</v>
      </c>
      <c r="U80" s="266">
        <f t="shared" si="12"/>
        <v>28.378837209302098</v>
      </c>
      <c r="V80" s="266">
        <f t="shared" si="12"/>
        <v>60.348837209304193</v>
      </c>
    </row>
    <row r="81" spans="2:22" x14ac:dyDescent="0.25">
      <c r="B81">
        <f t="shared" si="13"/>
        <v>69</v>
      </c>
      <c r="C81" s="277">
        <v>40.47</v>
      </c>
      <c r="D81" s="136">
        <v>40.49</v>
      </c>
      <c r="E81" s="136">
        <v>40.520000000000003</v>
      </c>
      <c r="F81" s="136">
        <v>40.770000000000003</v>
      </c>
      <c r="G81" s="136">
        <v>40.21</v>
      </c>
      <c r="H81" s="136">
        <v>40.5</v>
      </c>
      <c r="I81" s="136">
        <v>40.08</v>
      </c>
      <c r="J81" s="136">
        <v>40.53</v>
      </c>
      <c r="K81" s="278">
        <v>40.93</v>
      </c>
      <c r="M81" s="263">
        <f t="shared" si="11"/>
        <v>69</v>
      </c>
      <c r="N81" s="266">
        <f t="shared" si="12"/>
        <v>-10.487209302327571</v>
      </c>
      <c r="O81" s="266">
        <f t="shared" si="12"/>
        <v>-14.197209302325234</v>
      </c>
      <c r="P81" s="266">
        <f t="shared" si="12"/>
        <v>2.0727906976732982</v>
      </c>
      <c r="Q81" s="266">
        <f t="shared" si="12"/>
        <v>16.24279069767735</v>
      </c>
      <c r="R81" s="266">
        <f t="shared" si="12"/>
        <v>3.7467906976716208</v>
      </c>
      <c r="S81" s="266">
        <f t="shared" si="12"/>
        <v>4.1927906976680589</v>
      </c>
      <c r="T81" s="266">
        <f t="shared" si="12"/>
        <v>-9.2472093023279811</v>
      </c>
      <c r="U81" s="266">
        <f t="shared" si="12"/>
        <v>28.482790697674197</v>
      </c>
      <c r="V81" s="266">
        <f t="shared" si="12"/>
        <v>60.852790697676291</v>
      </c>
    </row>
    <row r="82" spans="2:22" x14ac:dyDescent="0.25">
      <c r="B82">
        <f t="shared" si="13"/>
        <v>70</v>
      </c>
      <c r="C82" s="277">
        <v>40.68</v>
      </c>
      <c r="D82" s="136">
        <v>40.5</v>
      </c>
      <c r="E82" s="136">
        <v>40.4</v>
      </c>
      <c r="F82" s="136">
        <v>40.97</v>
      </c>
      <c r="G82" s="136">
        <v>40.1</v>
      </c>
      <c r="H82" s="136">
        <v>40.5</v>
      </c>
      <c r="I82" s="136">
        <v>39.909999999999997</v>
      </c>
      <c r="J82" s="136">
        <v>40.520000000000003</v>
      </c>
      <c r="K82" s="278">
        <v>41.17</v>
      </c>
      <c r="M82" s="263">
        <f t="shared" si="11"/>
        <v>70</v>
      </c>
      <c r="N82" s="266">
        <f t="shared" si="12"/>
        <v>-10.233255813955473</v>
      </c>
      <c r="O82" s="266">
        <f t="shared" si="12"/>
        <v>-14.123255813953136</v>
      </c>
      <c r="P82" s="266">
        <f t="shared" si="12"/>
        <v>2.0467441860453945</v>
      </c>
      <c r="Q82" s="266">
        <f t="shared" si="12"/>
        <v>16.786744186049447</v>
      </c>
      <c r="R82" s="266">
        <f t="shared" si="12"/>
        <v>3.42074418604372</v>
      </c>
      <c r="S82" s="266">
        <f t="shared" si="12"/>
        <v>4.2667441860401567</v>
      </c>
      <c r="T82" s="266">
        <f t="shared" si="12"/>
        <v>-9.7632558139558867</v>
      </c>
      <c r="U82" s="266">
        <f t="shared" si="12"/>
        <v>28.576744186046298</v>
      </c>
      <c r="V82" s="266">
        <f t="shared" si="12"/>
        <v>61.59674418604839</v>
      </c>
    </row>
    <row r="83" spans="2:22" x14ac:dyDescent="0.25">
      <c r="B83">
        <f t="shared" si="13"/>
        <v>71</v>
      </c>
      <c r="C83" s="277">
        <v>40.64</v>
      </c>
      <c r="D83" s="136">
        <v>40.619999999999997</v>
      </c>
      <c r="E83" s="136">
        <v>40.36</v>
      </c>
      <c r="F83" s="136">
        <v>40.770000000000003</v>
      </c>
      <c r="G83" s="136">
        <v>40.200000000000003</v>
      </c>
      <c r="H83" s="136">
        <v>40.49</v>
      </c>
      <c r="I83" s="136">
        <v>40.32</v>
      </c>
      <c r="J83" s="136">
        <v>40.75</v>
      </c>
      <c r="K83" s="278">
        <v>41.1</v>
      </c>
      <c r="M83" s="263">
        <f t="shared" si="11"/>
        <v>71</v>
      </c>
      <c r="N83" s="266">
        <f t="shared" si="12"/>
        <v>-10.019302325583375</v>
      </c>
      <c r="O83" s="266">
        <f t="shared" si="12"/>
        <v>-13.929302325581041</v>
      </c>
      <c r="P83" s="266">
        <f t="shared" si="12"/>
        <v>1.9806976744174918</v>
      </c>
      <c r="Q83" s="266">
        <f t="shared" si="12"/>
        <v>17.130697674421548</v>
      </c>
      <c r="R83" s="266">
        <f t="shared" si="12"/>
        <v>3.1946976744158206</v>
      </c>
      <c r="S83" s="266">
        <f t="shared" si="12"/>
        <v>4.3306976744122565</v>
      </c>
      <c r="T83" s="266">
        <f t="shared" si="12"/>
        <v>-9.8693023255837886</v>
      </c>
      <c r="U83" s="266">
        <f t="shared" si="12"/>
        <v>28.900697674418396</v>
      </c>
      <c r="V83" s="266">
        <f t="shared" si="12"/>
        <v>62.270697674420489</v>
      </c>
    </row>
    <row r="84" spans="2:22" x14ac:dyDescent="0.25">
      <c r="B84">
        <f t="shared" si="13"/>
        <v>72</v>
      </c>
      <c r="C84" s="277">
        <v>41.4</v>
      </c>
      <c r="D84" s="136">
        <v>40.61</v>
      </c>
      <c r="E84" s="136">
        <v>40.56</v>
      </c>
      <c r="F84" s="136">
        <v>40.83</v>
      </c>
      <c r="G84" s="136">
        <v>40.18</v>
      </c>
      <c r="H84" s="136">
        <v>40.380000000000003</v>
      </c>
      <c r="I84" s="136">
        <v>40.299999999999997</v>
      </c>
      <c r="J84" s="136">
        <v>40.58</v>
      </c>
      <c r="K84" s="278">
        <v>41.13</v>
      </c>
      <c r="M84" s="263">
        <f t="shared" si="11"/>
        <v>72</v>
      </c>
      <c r="N84" s="266">
        <f t="shared" si="12"/>
        <v>-9.0453488372112787</v>
      </c>
      <c r="O84" s="266">
        <f t="shared" si="12"/>
        <v>-13.745348837208944</v>
      </c>
      <c r="P84" s="266">
        <f t="shared" si="12"/>
        <v>2.1146511627895919</v>
      </c>
      <c r="Q84" s="266">
        <f t="shared" si="12"/>
        <v>17.534651162793644</v>
      </c>
      <c r="R84" s="266">
        <f t="shared" si="12"/>
        <v>2.9486511627879182</v>
      </c>
      <c r="S84" s="266">
        <f t="shared" si="12"/>
        <v>4.2846511627843569</v>
      </c>
      <c r="T84" s="266">
        <f t="shared" si="12"/>
        <v>-9.9953488372116936</v>
      </c>
      <c r="U84" s="266">
        <f t="shared" si="12"/>
        <v>29.054651162790492</v>
      </c>
      <c r="V84" s="266">
        <f t="shared" si="12"/>
        <v>62.97465116279259</v>
      </c>
    </row>
    <row r="85" spans="2:22" x14ac:dyDescent="0.25">
      <c r="B85">
        <f t="shared" si="13"/>
        <v>73</v>
      </c>
      <c r="C85" s="277">
        <v>40.409999999999997</v>
      </c>
      <c r="D85" s="136">
        <v>40.61</v>
      </c>
      <c r="E85" s="136">
        <v>40.86</v>
      </c>
      <c r="F85" s="136">
        <v>40.950000000000003</v>
      </c>
      <c r="G85" s="136">
        <v>40.08</v>
      </c>
      <c r="H85" s="136">
        <v>40.270000000000003</v>
      </c>
      <c r="I85" s="136">
        <v>40.07</v>
      </c>
      <c r="J85" s="136">
        <v>40.89</v>
      </c>
      <c r="K85" s="278">
        <v>41.16</v>
      </c>
      <c r="M85" s="263">
        <f t="shared" si="11"/>
        <v>73</v>
      </c>
      <c r="N85" s="266">
        <f t="shared" si="12"/>
        <v>-9.0613953488391843</v>
      </c>
      <c r="O85" s="266">
        <f t="shared" si="12"/>
        <v>-13.561395348836847</v>
      </c>
      <c r="P85" s="266">
        <f t="shared" si="12"/>
        <v>2.5486046511616891</v>
      </c>
      <c r="Q85" s="266">
        <f t="shared" si="12"/>
        <v>18.058604651165744</v>
      </c>
      <c r="R85" s="266">
        <f t="shared" si="12"/>
        <v>2.6026046511600143</v>
      </c>
      <c r="S85" s="266">
        <f t="shared" si="12"/>
        <v>4.1286046511564578</v>
      </c>
      <c r="T85" s="266">
        <f t="shared" si="12"/>
        <v>-10.351395348839596</v>
      </c>
      <c r="U85" s="266">
        <f t="shared" si="12"/>
        <v>29.51860465116259</v>
      </c>
      <c r="V85" s="266">
        <f t="shared" si="12"/>
        <v>63.708604651164684</v>
      </c>
    </row>
    <row r="86" spans="2:22" x14ac:dyDescent="0.25">
      <c r="B86">
        <f t="shared" si="13"/>
        <v>74</v>
      </c>
      <c r="C86" s="277">
        <v>40.54</v>
      </c>
      <c r="D86" s="136">
        <v>40.869999999999997</v>
      </c>
      <c r="E86" s="136">
        <v>40.46</v>
      </c>
      <c r="F86" s="136">
        <v>41.24</v>
      </c>
      <c r="G86" s="136">
        <v>40.39</v>
      </c>
      <c r="H86" s="136">
        <v>40.39</v>
      </c>
      <c r="I86" s="136">
        <v>40.04</v>
      </c>
      <c r="J86" s="136">
        <v>41.19</v>
      </c>
      <c r="K86" s="278">
        <v>41.42</v>
      </c>
      <c r="M86" s="263">
        <f t="shared" si="11"/>
        <v>74</v>
      </c>
      <c r="N86" s="266">
        <f t="shared" si="12"/>
        <v>-8.9474418604670873</v>
      </c>
      <c r="O86" s="266">
        <f t="shared" si="12"/>
        <v>-13.117441860464751</v>
      </c>
      <c r="P86" s="266">
        <f t="shared" si="12"/>
        <v>2.5825581395337878</v>
      </c>
      <c r="Q86" s="266">
        <f t="shared" si="12"/>
        <v>18.872558139537844</v>
      </c>
      <c r="R86" s="266">
        <f t="shared" si="12"/>
        <v>2.5665581395321126</v>
      </c>
      <c r="S86" s="266">
        <f t="shared" si="12"/>
        <v>4.0925581395285562</v>
      </c>
      <c r="T86" s="266">
        <f t="shared" si="12"/>
        <v>-10.737441860467499</v>
      </c>
      <c r="U86" s="266">
        <f t="shared" si="12"/>
        <v>30.282558139534686</v>
      </c>
      <c r="V86" s="266">
        <f t="shared" si="12"/>
        <v>64.702558139536791</v>
      </c>
    </row>
    <row r="87" spans="2:22" x14ac:dyDescent="0.25">
      <c r="B87">
        <f t="shared" si="13"/>
        <v>75</v>
      </c>
      <c r="C87" s="277">
        <v>40.5</v>
      </c>
      <c r="D87" s="136">
        <v>40.57</v>
      </c>
      <c r="E87" s="136">
        <v>40.49</v>
      </c>
      <c r="F87" s="136">
        <v>40.869999999999997</v>
      </c>
      <c r="G87" s="136">
        <v>40.090000000000003</v>
      </c>
      <c r="H87" s="136">
        <v>40.36</v>
      </c>
      <c r="I87" s="136">
        <v>40.200000000000003</v>
      </c>
      <c r="J87" s="136">
        <v>40.64</v>
      </c>
      <c r="K87" s="278">
        <v>41.13</v>
      </c>
      <c r="M87" s="263">
        <f t="shared" si="11"/>
        <v>75</v>
      </c>
      <c r="N87" s="266">
        <f t="shared" si="12"/>
        <v>-8.8734883720949895</v>
      </c>
      <c r="O87" s="266">
        <f t="shared" si="12"/>
        <v>-12.973488372092653</v>
      </c>
      <c r="P87" s="266">
        <f t="shared" si="12"/>
        <v>2.6465116279058876</v>
      </c>
      <c r="Q87" s="266">
        <f t="shared" si="12"/>
        <v>19.316511627909939</v>
      </c>
      <c r="R87" s="266">
        <f t="shared" si="12"/>
        <v>2.2305116279042139</v>
      </c>
      <c r="S87" s="266">
        <f t="shared" si="12"/>
        <v>4.0265116279006534</v>
      </c>
      <c r="T87" s="266">
        <f t="shared" si="12"/>
        <v>-10.963488372095398</v>
      </c>
      <c r="U87" s="266">
        <f t="shared" si="12"/>
        <v>30.496511627906784</v>
      </c>
      <c r="V87" s="266">
        <f t="shared" si="12"/>
        <v>65.406511627908884</v>
      </c>
    </row>
    <row r="88" spans="2:22" x14ac:dyDescent="0.25">
      <c r="B88">
        <f t="shared" si="13"/>
        <v>76</v>
      </c>
      <c r="C88" s="277">
        <v>40.94</v>
      </c>
      <c r="D88" s="136">
        <v>40.450000000000003</v>
      </c>
      <c r="E88" s="136">
        <v>40.39</v>
      </c>
      <c r="F88" s="136">
        <v>40.98</v>
      </c>
      <c r="G88" s="136">
        <v>40.04</v>
      </c>
      <c r="H88" s="136">
        <v>40.18</v>
      </c>
      <c r="I88" s="136">
        <v>39.99</v>
      </c>
      <c r="J88" s="136">
        <v>40.47</v>
      </c>
      <c r="K88" s="278">
        <v>41.1</v>
      </c>
      <c r="M88" s="263">
        <f t="shared" si="11"/>
        <v>76</v>
      </c>
      <c r="N88" s="266">
        <f t="shared" si="12"/>
        <v>-8.359534883722894</v>
      </c>
      <c r="O88" s="266">
        <f t="shared" si="12"/>
        <v>-12.949534883720553</v>
      </c>
      <c r="P88" s="266">
        <f t="shared" si="12"/>
        <v>2.6104651162779859</v>
      </c>
      <c r="Q88" s="266">
        <f t="shared" si="12"/>
        <v>19.870465116282034</v>
      </c>
      <c r="R88" s="266">
        <f t="shared" si="12"/>
        <v>1.8444651162763108</v>
      </c>
      <c r="S88" s="266">
        <f t="shared" si="12"/>
        <v>3.7804651162727509</v>
      </c>
      <c r="T88" s="266">
        <f t="shared" si="12"/>
        <v>-11.399534883723298</v>
      </c>
      <c r="U88" s="266">
        <f t="shared" si="12"/>
        <v>30.540465116278881</v>
      </c>
      <c r="V88" s="266">
        <f t="shared" si="12"/>
        <v>66.080465116280976</v>
      </c>
    </row>
    <row r="89" spans="2:22" x14ac:dyDescent="0.25">
      <c r="B89">
        <f t="shared" si="13"/>
        <v>77</v>
      </c>
      <c r="C89" s="277">
        <v>40.58</v>
      </c>
      <c r="D89" s="136">
        <v>40.53</v>
      </c>
      <c r="E89" s="136">
        <v>134.94999999999999</v>
      </c>
      <c r="F89" s="136">
        <v>135.36000000000001</v>
      </c>
      <c r="G89" s="136">
        <v>40.26</v>
      </c>
      <c r="H89" s="136">
        <v>40.21</v>
      </c>
      <c r="I89" s="136">
        <v>40.369999999999997</v>
      </c>
      <c r="J89" s="136">
        <v>40.53</v>
      </c>
      <c r="K89" s="278">
        <v>41.24</v>
      </c>
      <c r="M89" s="263">
        <f t="shared" si="11"/>
        <v>77</v>
      </c>
      <c r="N89" s="266">
        <f t="shared" si="12"/>
        <v>-8.2055813953507979</v>
      </c>
      <c r="O89" s="266">
        <f t="shared" si="12"/>
        <v>-12.845581395348454</v>
      </c>
      <c r="P89" s="266">
        <f t="shared" si="12"/>
        <v>7.1344186046500795</v>
      </c>
      <c r="Q89" s="266">
        <f t="shared" si="12"/>
        <v>24.804418604654145</v>
      </c>
      <c r="R89" s="266">
        <f t="shared" si="12"/>
        <v>1.6784186046484066</v>
      </c>
      <c r="S89" s="266">
        <f t="shared" si="12"/>
        <v>3.5644186046448496</v>
      </c>
      <c r="T89" s="266">
        <f t="shared" si="12"/>
        <v>-11.455581395351203</v>
      </c>
      <c r="U89" s="266">
        <f t="shared" si="12"/>
        <v>30.64441860465098</v>
      </c>
      <c r="V89" s="266">
        <f t="shared" si="12"/>
        <v>66.894418604653083</v>
      </c>
    </row>
    <row r="90" spans="2:22" x14ac:dyDescent="0.25">
      <c r="B90">
        <f t="shared" si="13"/>
        <v>78</v>
      </c>
      <c r="C90" s="277">
        <v>135.29</v>
      </c>
      <c r="D90" s="136">
        <v>40.49</v>
      </c>
      <c r="E90" s="136">
        <v>41.72</v>
      </c>
      <c r="F90" s="136">
        <v>41.74</v>
      </c>
      <c r="G90" s="136">
        <v>40.17</v>
      </c>
      <c r="H90" s="269">
        <v>135.35</v>
      </c>
      <c r="I90" s="136">
        <v>40.06</v>
      </c>
      <c r="J90" s="136">
        <v>40.94</v>
      </c>
      <c r="K90" s="278">
        <v>40.909999999999997</v>
      </c>
      <c r="M90" s="263">
        <f t="shared" si="11"/>
        <v>78</v>
      </c>
      <c r="N90" s="266">
        <f t="shared" si="12"/>
        <v>-3.3416279069787151</v>
      </c>
      <c r="O90" s="266">
        <f t="shared" si="12"/>
        <v>-12.781627906976354</v>
      </c>
      <c r="P90" s="266">
        <f t="shared" si="12"/>
        <v>8.4283720930221762</v>
      </c>
      <c r="Q90" s="266">
        <f t="shared" si="12"/>
        <v>26.118372093026245</v>
      </c>
      <c r="R90" s="266">
        <f t="shared" si="12"/>
        <v>1.4223720930205062</v>
      </c>
      <c r="S90" s="266">
        <f t="shared" si="12"/>
        <v>8.4883720930169488</v>
      </c>
      <c r="T90" s="266">
        <f t="shared" si="12"/>
        <v>-11.821627906979103</v>
      </c>
      <c r="U90" s="266">
        <f t="shared" si="12"/>
        <v>31.158372093023075</v>
      </c>
      <c r="V90" s="266">
        <f t="shared" si="12"/>
        <v>67.378372093025177</v>
      </c>
    </row>
    <row r="91" spans="2:22" x14ac:dyDescent="0.25">
      <c r="B91">
        <f t="shared" si="13"/>
        <v>79</v>
      </c>
      <c r="C91" s="277">
        <v>42.39</v>
      </c>
      <c r="D91" s="136">
        <v>40.619999999999997</v>
      </c>
      <c r="E91" s="136">
        <v>40.81</v>
      </c>
      <c r="F91" s="136">
        <v>40.82</v>
      </c>
      <c r="G91" s="136">
        <v>40.14</v>
      </c>
      <c r="H91" s="136">
        <v>41.99</v>
      </c>
      <c r="I91" s="136">
        <v>40.46</v>
      </c>
      <c r="J91" s="136">
        <v>40.89</v>
      </c>
      <c r="K91" s="278">
        <v>40.799999999999997</v>
      </c>
      <c r="M91" s="263">
        <f t="shared" si="11"/>
        <v>79</v>
      </c>
      <c r="N91" s="266">
        <f t="shared" si="12"/>
        <v>-1.3776744186066168</v>
      </c>
      <c r="O91" s="266">
        <f t="shared" si="12"/>
        <v>-12.587674418604259</v>
      </c>
      <c r="P91" s="266">
        <f t="shared" si="12"/>
        <v>8.8123255813942762</v>
      </c>
      <c r="Q91" s="266">
        <f t="shared" si="12"/>
        <v>26.512325581398343</v>
      </c>
      <c r="R91" s="266">
        <f t="shared" si="12"/>
        <v>1.1363255813926045</v>
      </c>
      <c r="S91" s="266">
        <f t="shared" si="12"/>
        <v>10.052325581389049</v>
      </c>
      <c r="T91" s="266">
        <f t="shared" si="12"/>
        <v>-11.787674418607004</v>
      </c>
      <c r="U91" s="266">
        <f t="shared" si="12"/>
        <v>31.622325581395174</v>
      </c>
      <c r="V91" s="266">
        <f t="shared" si="12"/>
        <v>67.752325581397272</v>
      </c>
    </row>
    <row r="92" spans="2:22" x14ac:dyDescent="0.25">
      <c r="B92">
        <f t="shared" si="13"/>
        <v>80</v>
      </c>
      <c r="C92" s="277">
        <v>40.93</v>
      </c>
      <c r="D92" s="136">
        <v>40.53</v>
      </c>
      <c r="E92" s="136">
        <v>40.72</v>
      </c>
      <c r="F92" s="136">
        <v>40.520000000000003</v>
      </c>
      <c r="G92" s="136">
        <v>135.30000000000001</v>
      </c>
      <c r="H92" s="136">
        <v>40.409999999999997</v>
      </c>
      <c r="I92" s="136">
        <v>40.119999999999997</v>
      </c>
      <c r="J92" s="136">
        <v>40.630000000000003</v>
      </c>
      <c r="K92" s="278">
        <v>41.1</v>
      </c>
      <c r="M92" s="263">
        <f t="shared" si="11"/>
        <v>80</v>
      </c>
      <c r="N92" s="266">
        <f t="shared" si="12"/>
        <v>-0.87372093023451924</v>
      </c>
      <c r="O92" s="266">
        <f t="shared" si="12"/>
        <v>-12.48372093023216</v>
      </c>
      <c r="P92" s="266">
        <f t="shared" si="12"/>
        <v>9.1062790697663729</v>
      </c>
      <c r="Q92" s="266">
        <f t="shared" si="12"/>
        <v>26.606279069770444</v>
      </c>
      <c r="R92" s="266">
        <f t="shared" si="12"/>
        <v>6.0102790697647208</v>
      </c>
      <c r="S92" s="266">
        <f t="shared" si="12"/>
        <v>10.036279069761143</v>
      </c>
      <c r="T92" s="266">
        <f t="shared" si="12"/>
        <v>-12.093720930234909</v>
      </c>
      <c r="U92" s="266">
        <f t="shared" si="12"/>
        <v>31.826279069767274</v>
      </c>
      <c r="V92" s="266">
        <f t="shared" si="12"/>
        <v>68.426279069769379</v>
      </c>
    </row>
    <row r="93" spans="2:22" x14ac:dyDescent="0.25">
      <c r="B93">
        <f t="shared" si="13"/>
        <v>81</v>
      </c>
      <c r="C93" s="277">
        <v>40.700000000000003</v>
      </c>
      <c r="D93" s="136">
        <v>40.4</v>
      </c>
      <c r="E93" s="136">
        <v>40.450000000000003</v>
      </c>
      <c r="F93" s="136">
        <v>40.54</v>
      </c>
      <c r="G93" s="136">
        <v>41.84</v>
      </c>
      <c r="H93" s="136">
        <v>40.24</v>
      </c>
      <c r="I93" s="136">
        <v>40.19</v>
      </c>
      <c r="J93" s="136">
        <v>41.02</v>
      </c>
      <c r="K93" s="278">
        <v>41.72</v>
      </c>
      <c r="M93" s="263">
        <f t="shared" si="11"/>
        <v>81</v>
      </c>
      <c r="N93" s="266">
        <f t="shared" ref="N93:V108" si="14">IF(C93&gt;60,C93-$H$4+N92-$H$5,C93-$H$4+N92)</f>
        <v>-0.59976744186241859</v>
      </c>
      <c r="O93" s="266">
        <f t="shared" si="14"/>
        <v>-12.509767441860063</v>
      </c>
      <c r="P93" s="266">
        <f t="shared" si="14"/>
        <v>9.1302325581384736</v>
      </c>
      <c r="Q93" s="266">
        <f t="shared" si="14"/>
        <v>26.720232558142541</v>
      </c>
      <c r="R93" s="266">
        <f t="shared" si="14"/>
        <v>7.424232558136822</v>
      </c>
      <c r="S93" s="266">
        <f t="shared" si="14"/>
        <v>9.8502325581332428</v>
      </c>
      <c r="T93" s="266">
        <f t="shared" si="14"/>
        <v>-12.329767441862813</v>
      </c>
      <c r="U93" s="266">
        <f t="shared" si="14"/>
        <v>32.420232558139375</v>
      </c>
      <c r="V93" s="266">
        <f t="shared" si="14"/>
        <v>69.720232558141475</v>
      </c>
    </row>
    <row r="94" spans="2:22" x14ac:dyDescent="0.25">
      <c r="B94">
        <f t="shared" si="13"/>
        <v>82</v>
      </c>
      <c r="C94" s="277">
        <v>40.53</v>
      </c>
      <c r="D94" s="136">
        <v>41.27</v>
      </c>
      <c r="E94" s="136">
        <v>40.67</v>
      </c>
      <c r="F94" s="136">
        <v>40.49</v>
      </c>
      <c r="G94" s="136">
        <v>40.71</v>
      </c>
      <c r="H94" s="136">
        <v>40.65</v>
      </c>
      <c r="I94" s="136">
        <v>40.71</v>
      </c>
      <c r="J94" s="136">
        <v>40.68</v>
      </c>
      <c r="K94" s="278">
        <v>40.79</v>
      </c>
      <c r="M94" s="263">
        <f t="shared" si="11"/>
        <v>82</v>
      </c>
      <c r="N94" s="266">
        <f t="shared" si="14"/>
        <v>-0.49581395349031965</v>
      </c>
      <c r="O94" s="266">
        <f t="shared" si="14"/>
        <v>-11.665813953487962</v>
      </c>
      <c r="P94" s="266">
        <f t="shared" si="14"/>
        <v>9.3741860465105731</v>
      </c>
      <c r="Q94" s="266">
        <f t="shared" si="14"/>
        <v>26.784186046514641</v>
      </c>
      <c r="R94" s="266">
        <f t="shared" si="14"/>
        <v>7.7081860465089207</v>
      </c>
      <c r="S94" s="266">
        <f t="shared" si="14"/>
        <v>10.074186046505339</v>
      </c>
      <c r="T94" s="266">
        <f t="shared" si="14"/>
        <v>-12.045813953490715</v>
      </c>
      <c r="U94" s="266">
        <f t="shared" si="14"/>
        <v>32.674186046511473</v>
      </c>
      <c r="V94" s="266">
        <f t="shared" si="14"/>
        <v>70.084186046513565</v>
      </c>
    </row>
    <row r="95" spans="2:22" x14ac:dyDescent="0.25">
      <c r="B95">
        <f t="shared" si="13"/>
        <v>83</v>
      </c>
      <c r="C95" s="277">
        <v>40.14</v>
      </c>
      <c r="D95" s="136">
        <v>41</v>
      </c>
      <c r="E95" s="136">
        <v>40.61</v>
      </c>
      <c r="F95" s="136">
        <v>40.56</v>
      </c>
      <c r="G95" s="136">
        <v>40.520000000000003</v>
      </c>
      <c r="H95" s="136">
        <v>40.380000000000003</v>
      </c>
      <c r="I95" s="136">
        <v>42.11</v>
      </c>
      <c r="J95" s="136">
        <v>40.409999999999997</v>
      </c>
      <c r="K95" s="278">
        <v>44.78</v>
      </c>
      <c r="M95" s="263">
        <f t="shared" si="11"/>
        <v>83</v>
      </c>
      <c r="N95" s="266">
        <f t="shared" si="14"/>
        <v>-0.78186046511822127</v>
      </c>
      <c r="O95" s="266">
        <f t="shared" si="14"/>
        <v>-11.091860465115865</v>
      </c>
      <c r="P95" s="266">
        <f t="shared" si="14"/>
        <v>9.5581395348826703</v>
      </c>
      <c r="Q95" s="266">
        <f t="shared" si="14"/>
        <v>26.918139534886741</v>
      </c>
      <c r="R95" s="266">
        <f t="shared" si="14"/>
        <v>7.8021395348810216</v>
      </c>
      <c r="S95" s="266">
        <f t="shared" si="14"/>
        <v>10.02813953487744</v>
      </c>
      <c r="T95" s="266">
        <f t="shared" si="14"/>
        <v>-10.361860465118617</v>
      </c>
      <c r="U95" s="266">
        <f t="shared" si="14"/>
        <v>32.658139534883567</v>
      </c>
      <c r="V95" s="266">
        <f t="shared" si="14"/>
        <v>74.438139534885664</v>
      </c>
    </row>
    <row r="96" spans="2:22" x14ac:dyDescent="0.25">
      <c r="B96">
        <f t="shared" si="13"/>
        <v>84</v>
      </c>
      <c r="C96" s="277">
        <v>40.520000000000003</v>
      </c>
      <c r="D96" s="136">
        <v>40.53</v>
      </c>
      <c r="E96" s="136">
        <v>40.229999999999997</v>
      </c>
      <c r="F96" s="136">
        <v>40.53</v>
      </c>
      <c r="G96" s="136">
        <v>40.729999999999997</v>
      </c>
      <c r="H96" s="136">
        <v>40.32</v>
      </c>
      <c r="I96" s="136">
        <v>139.78</v>
      </c>
      <c r="J96" s="136">
        <v>41.27</v>
      </c>
      <c r="K96" s="278">
        <v>41.69</v>
      </c>
      <c r="M96" s="263">
        <f t="shared" si="11"/>
        <v>84</v>
      </c>
      <c r="N96" s="266">
        <f t="shared" si="14"/>
        <v>-0.68790697674612034</v>
      </c>
      <c r="O96" s="266">
        <f t="shared" si="14"/>
        <v>-10.987906976743766</v>
      </c>
      <c r="P96" s="266">
        <f t="shared" si="14"/>
        <v>9.362093023254765</v>
      </c>
      <c r="Q96" s="266">
        <f t="shared" si="14"/>
        <v>27.02209302325884</v>
      </c>
      <c r="R96" s="266">
        <f t="shared" si="14"/>
        <v>8.1060930232531163</v>
      </c>
      <c r="S96" s="266">
        <f t="shared" si="14"/>
        <v>9.9220930232495377</v>
      </c>
      <c r="T96" s="266">
        <f t="shared" si="14"/>
        <v>-1.0079069767465114</v>
      </c>
      <c r="U96" s="266">
        <f t="shared" si="14"/>
        <v>33.502093023255668</v>
      </c>
      <c r="V96" s="266">
        <f t="shared" si="14"/>
        <v>75.70209302325776</v>
      </c>
    </row>
    <row r="97" spans="2:22" x14ac:dyDescent="0.25">
      <c r="B97">
        <f t="shared" si="13"/>
        <v>85</v>
      </c>
      <c r="C97" s="277">
        <v>40.61</v>
      </c>
      <c r="D97" s="136">
        <v>43.49</v>
      </c>
      <c r="E97" s="136">
        <v>40.26</v>
      </c>
      <c r="F97" s="136">
        <v>40.25</v>
      </c>
      <c r="G97" s="136">
        <v>40.76</v>
      </c>
      <c r="H97" s="136">
        <v>40.46</v>
      </c>
      <c r="I97" s="136">
        <v>41.94</v>
      </c>
      <c r="J97" s="136">
        <v>40.67</v>
      </c>
      <c r="K97" s="278">
        <v>40.86</v>
      </c>
      <c r="M97" s="263">
        <f t="shared" si="11"/>
        <v>85</v>
      </c>
      <c r="N97" s="266">
        <f t="shared" si="14"/>
        <v>-0.5039534883740231</v>
      </c>
      <c r="O97" s="266">
        <f t="shared" si="14"/>
        <v>-7.9239534883716658</v>
      </c>
      <c r="P97" s="266">
        <f t="shared" si="14"/>
        <v>9.1960465116268608</v>
      </c>
      <c r="Q97" s="266">
        <f t="shared" si="14"/>
        <v>26.846046511630938</v>
      </c>
      <c r="R97" s="266">
        <f t="shared" si="14"/>
        <v>8.4400465116252121</v>
      </c>
      <c r="S97" s="266">
        <f t="shared" si="14"/>
        <v>9.9560465116216363</v>
      </c>
      <c r="T97" s="266">
        <f t="shared" si="14"/>
        <v>0.50604651162558412</v>
      </c>
      <c r="U97" s="266">
        <f t="shared" si="14"/>
        <v>33.746046511627767</v>
      </c>
      <c r="V97" s="266">
        <f t="shared" si="14"/>
        <v>76.136046511629857</v>
      </c>
    </row>
    <row r="98" spans="2:22" x14ac:dyDescent="0.25">
      <c r="B98">
        <f t="shared" si="13"/>
        <v>86</v>
      </c>
      <c r="C98" s="277">
        <v>40.25</v>
      </c>
      <c r="D98" s="136">
        <v>40.619999999999997</v>
      </c>
      <c r="E98" s="136">
        <v>40.24</v>
      </c>
      <c r="F98" s="136">
        <v>40.369999999999997</v>
      </c>
      <c r="G98" s="136">
        <v>41.09</v>
      </c>
      <c r="H98" s="136">
        <v>40.340000000000003</v>
      </c>
      <c r="I98" s="136">
        <v>40.72</v>
      </c>
      <c r="J98" s="136">
        <v>40.71</v>
      </c>
      <c r="K98" s="278">
        <v>136.22</v>
      </c>
      <c r="M98" s="263">
        <f t="shared" si="11"/>
        <v>86</v>
      </c>
      <c r="N98" s="266">
        <f t="shared" si="14"/>
        <v>-0.68000000000192529</v>
      </c>
      <c r="O98" s="266">
        <f t="shared" si="14"/>
        <v>-7.7299999999995705</v>
      </c>
      <c r="P98" s="266">
        <f t="shared" si="14"/>
        <v>9.0099999999989606</v>
      </c>
      <c r="Q98" s="266">
        <f t="shared" si="14"/>
        <v>26.790000000003033</v>
      </c>
      <c r="R98" s="266">
        <f t="shared" si="14"/>
        <v>9.1039999999973134</v>
      </c>
      <c r="S98" s="266">
        <f t="shared" si="14"/>
        <v>9.8699999999937376</v>
      </c>
      <c r="T98" s="266">
        <f t="shared" si="14"/>
        <v>0.79999999999768079</v>
      </c>
      <c r="U98" s="266">
        <f t="shared" si="14"/>
        <v>34.029999999999866</v>
      </c>
      <c r="V98" s="266">
        <f t="shared" si="14"/>
        <v>81.930000000001939</v>
      </c>
    </row>
    <row r="99" spans="2:22" x14ac:dyDescent="0.25">
      <c r="B99">
        <f t="shared" si="13"/>
        <v>87</v>
      </c>
      <c r="C99" s="277">
        <v>40.46</v>
      </c>
      <c r="D99" s="136">
        <v>134.75</v>
      </c>
      <c r="E99" s="136">
        <v>40.25</v>
      </c>
      <c r="F99" s="136">
        <v>40.53</v>
      </c>
      <c r="G99" s="136">
        <v>40.6</v>
      </c>
      <c r="H99" s="136">
        <v>40.549999999999997</v>
      </c>
      <c r="I99" s="136">
        <v>40.83</v>
      </c>
      <c r="J99" s="136">
        <v>40.840000000000003</v>
      </c>
      <c r="K99" s="278">
        <v>42.83</v>
      </c>
      <c r="M99" s="263">
        <f t="shared" si="11"/>
        <v>87</v>
      </c>
      <c r="N99" s="266">
        <f t="shared" si="14"/>
        <v>-0.64604651162982663</v>
      </c>
      <c r="O99" s="266">
        <f t="shared" si="14"/>
        <v>-3.4060465116274656</v>
      </c>
      <c r="P99" s="266">
        <f t="shared" si="14"/>
        <v>8.8339534883710584</v>
      </c>
      <c r="Q99" s="266">
        <f t="shared" si="14"/>
        <v>26.893953488375132</v>
      </c>
      <c r="R99" s="266">
        <f t="shared" si="14"/>
        <v>9.2779534883694126</v>
      </c>
      <c r="S99" s="266">
        <f t="shared" si="14"/>
        <v>9.9939534883658325</v>
      </c>
      <c r="T99" s="266">
        <f t="shared" si="14"/>
        <v>1.2039534883697769</v>
      </c>
      <c r="U99" s="266">
        <f t="shared" si="14"/>
        <v>34.443953488371967</v>
      </c>
      <c r="V99" s="266">
        <f t="shared" si="14"/>
        <v>84.333953488374036</v>
      </c>
    </row>
    <row r="100" spans="2:22" x14ac:dyDescent="0.25">
      <c r="B100">
        <f t="shared" si="13"/>
        <v>88</v>
      </c>
      <c r="C100" s="277">
        <v>40.700000000000003</v>
      </c>
      <c r="D100" s="136">
        <v>41.8</v>
      </c>
      <c r="E100" s="136">
        <v>40.46</v>
      </c>
      <c r="F100" s="136">
        <v>40.56</v>
      </c>
      <c r="G100" s="136">
        <v>40.69</v>
      </c>
      <c r="H100" s="136">
        <v>40.46</v>
      </c>
      <c r="I100" s="136">
        <v>40.31</v>
      </c>
      <c r="J100" s="136">
        <v>134.97999999999999</v>
      </c>
      <c r="K100" s="278">
        <v>41.5</v>
      </c>
      <c r="M100" s="263">
        <f t="shared" si="11"/>
        <v>88</v>
      </c>
      <c r="N100" s="266">
        <f t="shared" si="14"/>
        <v>-0.37209302325772597</v>
      </c>
      <c r="O100" s="266">
        <f t="shared" si="14"/>
        <v>-2.0320930232553707</v>
      </c>
      <c r="P100" s="266">
        <f t="shared" si="14"/>
        <v>8.8679069767431571</v>
      </c>
      <c r="Q100" s="266">
        <f t="shared" si="14"/>
        <v>27.027906976747232</v>
      </c>
      <c r="R100" s="266">
        <f t="shared" si="14"/>
        <v>9.5419069767415081</v>
      </c>
      <c r="S100" s="266">
        <f t="shared" si="14"/>
        <v>10.027906976737931</v>
      </c>
      <c r="T100" s="266">
        <f t="shared" si="14"/>
        <v>1.087906976741877</v>
      </c>
      <c r="U100" s="266">
        <f t="shared" si="14"/>
        <v>38.997906976744048</v>
      </c>
      <c r="V100" s="266">
        <f t="shared" si="14"/>
        <v>85.407906976746133</v>
      </c>
    </row>
    <row r="101" spans="2:22" x14ac:dyDescent="0.25">
      <c r="B101">
        <f t="shared" si="13"/>
        <v>89</v>
      </c>
      <c r="C101" s="277">
        <v>40.26</v>
      </c>
      <c r="D101" s="136">
        <v>40.82</v>
      </c>
      <c r="E101" s="136">
        <v>40.43</v>
      </c>
      <c r="F101" s="136">
        <v>40.35</v>
      </c>
      <c r="G101" s="136">
        <v>40.71</v>
      </c>
      <c r="H101" s="136">
        <v>40.21</v>
      </c>
      <c r="I101" s="136">
        <v>41.16</v>
      </c>
      <c r="J101" s="136">
        <v>43.63</v>
      </c>
      <c r="K101" s="278">
        <v>41.25</v>
      </c>
      <c r="M101" s="263">
        <f t="shared" si="11"/>
        <v>89</v>
      </c>
      <c r="N101" s="266">
        <f t="shared" si="14"/>
        <v>-0.53813953488563016</v>
      </c>
      <c r="O101" s="266">
        <f t="shared" si="14"/>
        <v>-1.6381395348832726</v>
      </c>
      <c r="P101" s="266">
        <f t="shared" si="14"/>
        <v>8.8718604651152546</v>
      </c>
      <c r="Q101" s="266">
        <f t="shared" si="14"/>
        <v>26.951860465119331</v>
      </c>
      <c r="R101" s="266">
        <f t="shared" si="14"/>
        <v>9.8258604651136068</v>
      </c>
      <c r="S101" s="266">
        <f t="shared" si="14"/>
        <v>9.8118604651100298</v>
      </c>
      <c r="T101" s="266">
        <f t="shared" si="14"/>
        <v>1.8218604651139714</v>
      </c>
      <c r="U101" s="266">
        <f t="shared" si="14"/>
        <v>42.201860465116148</v>
      </c>
      <c r="V101" s="266">
        <f t="shared" si="14"/>
        <v>86.231860465118231</v>
      </c>
    </row>
    <row r="102" spans="2:22" x14ac:dyDescent="0.25">
      <c r="B102">
        <f t="shared" si="13"/>
        <v>90</v>
      </c>
      <c r="C102" s="277">
        <v>40.24</v>
      </c>
      <c r="D102" s="136">
        <v>40.74</v>
      </c>
      <c r="E102" s="136">
        <v>40.35</v>
      </c>
      <c r="F102" s="136">
        <v>40.14</v>
      </c>
      <c r="G102" s="136">
        <v>40.65</v>
      </c>
      <c r="H102" s="136">
        <v>40.32</v>
      </c>
      <c r="I102" s="136">
        <v>40.85</v>
      </c>
      <c r="J102" s="136">
        <v>40.85</v>
      </c>
      <c r="K102" s="278">
        <v>40.92</v>
      </c>
      <c r="M102" s="263">
        <f t="shared" si="11"/>
        <v>90</v>
      </c>
      <c r="N102" s="266">
        <f t="shared" si="14"/>
        <v>-0.72418604651353036</v>
      </c>
      <c r="O102" s="266">
        <f t="shared" si="14"/>
        <v>-1.3241860465111728</v>
      </c>
      <c r="P102" s="266">
        <f t="shared" si="14"/>
        <v>8.7958139534873538</v>
      </c>
      <c r="Q102" s="266">
        <f t="shared" si="14"/>
        <v>26.66581395349143</v>
      </c>
      <c r="R102" s="266">
        <f t="shared" si="14"/>
        <v>10.049813953485703</v>
      </c>
      <c r="S102" s="266">
        <f t="shared" si="14"/>
        <v>9.7058139534821279</v>
      </c>
      <c r="T102" s="266">
        <f t="shared" si="14"/>
        <v>2.2458139534860706</v>
      </c>
      <c r="U102" s="266">
        <f t="shared" si="14"/>
        <v>42.625813953488247</v>
      </c>
      <c r="V102" s="266">
        <f t="shared" si="14"/>
        <v>86.725813953490331</v>
      </c>
    </row>
    <row r="103" spans="2:22" x14ac:dyDescent="0.25">
      <c r="B103">
        <f t="shared" si="13"/>
        <v>91</v>
      </c>
      <c r="C103" s="277">
        <v>40.24</v>
      </c>
      <c r="D103" s="136">
        <v>40.65</v>
      </c>
      <c r="E103" s="136">
        <v>40.32</v>
      </c>
      <c r="F103" s="136">
        <v>40.94</v>
      </c>
      <c r="G103" s="136">
        <v>40.69</v>
      </c>
      <c r="H103" s="136">
        <v>40.299999999999997</v>
      </c>
      <c r="I103" s="136">
        <v>40.299999999999997</v>
      </c>
      <c r="J103" s="136">
        <v>41.93</v>
      </c>
      <c r="K103" s="278">
        <v>40.799999999999997</v>
      </c>
      <c r="M103" s="263">
        <f t="shared" si="11"/>
        <v>91</v>
      </c>
      <c r="N103" s="266">
        <f t="shared" si="14"/>
        <v>-0.91023255814143056</v>
      </c>
      <c r="O103" s="266">
        <f t="shared" si="14"/>
        <v>-1.1002325581390764</v>
      </c>
      <c r="P103" s="266">
        <f t="shared" si="14"/>
        <v>8.6897674418594519</v>
      </c>
      <c r="Q103" s="266">
        <f t="shared" si="14"/>
        <v>27.179767441863525</v>
      </c>
      <c r="R103" s="266">
        <f t="shared" si="14"/>
        <v>10.313767441857799</v>
      </c>
      <c r="S103" s="266">
        <f t="shared" si="14"/>
        <v>9.5797674418542229</v>
      </c>
      <c r="T103" s="266">
        <f t="shared" si="14"/>
        <v>2.1197674418581656</v>
      </c>
      <c r="U103" s="266">
        <f t="shared" si="14"/>
        <v>44.129767441860345</v>
      </c>
      <c r="V103" s="266">
        <f t="shared" si="14"/>
        <v>87.099767441862426</v>
      </c>
    </row>
    <row r="104" spans="2:22" x14ac:dyDescent="0.25">
      <c r="B104">
        <f t="shared" si="13"/>
        <v>92</v>
      </c>
      <c r="C104" s="277">
        <v>40.700000000000003</v>
      </c>
      <c r="D104" s="136">
        <v>41.46</v>
      </c>
      <c r="E104" s="136">
        <v>40.93</v>
      </c>
      <c r="F104" s="136">
        <v>40.9</v>
      </c>
      <c r="G104" s="136">
        <v>40.67</v>
      </c>
      <c r="H104" s="136">
        <v>40.39</v>
      </c>
      <c r="I104" s="136">
        <v>41</v>
      </c>
      <c r="J104" s="136">
        <v>40.5</v>
      </c>
      <c r="K104" s="278">
        <v>41.01</v>
      </c>
      <c r="M104" s="263">
        <f t="shared" si="11"/>
        <v>92</v>
      </c>
      <c r="N104" s="266">
        <f t="shared" si="14"/>
        <v>-0.63627906976932991</v>
      </c>
      <c r="O104" s="266">
        <f t="shared" si="14"/>
        <v>-6.6279069766977727E-2</v>
      </c>
      <c r="P104" s="266">
        <f t="shared" si="14"/>
        <v>9.1937209302315495</v>
      </c>
      <c r="Q104" s="266">
        <f t="shared" si="14"/>
        <v>27.653720930235622</v>
      </c>
      <c r="R104" s="266">
        <f t="shared" si="14"/>
        <v>10.557720930229898</v>
      </c>
      <c r="S104" s="266">
        <f t="shared" si="14"/>
        <v>9.5437209302263213</v>
      </c>
      <c r="T104" s="266">
        <f t="shared" si="14"/>
        <v>2.6937209302302634</v>
      </c>
      <c r="U104" s="266">
        <f t="shared" si="14"/>
        <v>44.203720930232443</v>
      </c>
      <c r="V104" s="266">
        <f t="shared" si="14"/>
        <v>87.683720930234529</v>
      </c>
    </row>
    <row r="105" spans="2:22" x14ac:dyDescent="0.25">
      <c r="B105">
        <f t="shared" si="13"/>
        <v>93</v>
      </c>
      <c r="C105" s="277">
        <v>40.44</v>
      </c>
      <c r="D105" s="136">
        <v>40.49</v>
      </c>
      <c r="E105" s="136">
        <v>40.340000000000003</v>
      </c>
      <c r="F105" s="136">
        <v>40.49</v>
      </c>
      <c r="G105" s="136">
        <v>40.51</v>
      </c>
      <c r="H105" s="136">
        <v>40.479999999999997</v>
      </c>
      <c r="I105" s="136">
        <v>40.54</v>
      </c>
      <c r="J105" s="136">
        <v>40.61</v>
      </c>
      <c r="K105" s="278">
        <v>40.65</v>
      </c>
      <c r="M105" s="263">
        <f t="shared" si="11"/>
        <v>93</v>
      </c>
      <c r="N105" s="266">
        <f t="shared" si="14"/>
        <v>-0.62232558139723437</v>
      </c>
      <c r="O105" s="266">
        <f t="shared" si="14"/>
        <v>-2.3255813948779291E-3</v>
      </c>
      <c r="P105" s="266">
        <f t="shared" si="14"/>
        <v>9.1076744186036507</v>
      </c>
      <c r="Q105" s="266">
        <f t="shared" si="14"/>
        <v>27.717674418607722</v>
      </c>
      <c r="R105" s="266">
        <f t="shared" si="14"/>
        <v>10.641674418601994</v>
      </c>
      <c r="S105" s="266">
        <f t="shared" si="14"/>
        <v>9.597674418598416</v>
      </c>
      <c r="T105" s="266">
        <f t="shared" si="14"/>
        <v>2.8076744186023603</v>
      </c>
      <c r="U105" s="266">
        <f t="shared" si="14"/>
        <v>44.38767441860454</v>
      </c>
      <c r="V105" s="266">
        <f t="shared" si="14"/>
        <v>87.907674418606632</v>
      </c>
    </row>
    <row r="106" spans="2:22" x14ac:dyDescent="0.25">
      <c r="B106">
        <f t="shared" si="13"/>
        <v>94</v>
      </c>
      <c r="C106" s="277">
        <v>40.32</v>
      </c>
      <c r="D106" s="136">
        <v>40.74</v>
      </c>
      <c r="E106" s="136">
        <v>40.630000000000003</v>
      </c>
      <c r="F106" s="136">
        <v>40.17</v>
      </c>
      <c r="G106" s="136">
        <v>40.616</v>
      </c>
      <c r="H106" s="136">
        <v>40.51</v>
      </c>
      <c r="I106" s="136">
        <v>40.53</v>
      </c>
      <c r="J106" s="136">
        <v>40.590000000000003</v>
      </c>
      <c r="K106" s="278">
        <v>40.76</v>
      </c>
      <c r="M106" s="263">
        <f t="shared" si="11"/>
        <v>94</v>
      </c>
      <c r="N106" s="266">
        <f t="shared" si="14"/>
        <v>-0.72837209302513628</v>
      </c>
      <c r="O106" s="266">
        <f t="shared" si="14"/>
        <v>0.31162790697722187</v>
      </c>
      <c r="P106" s="266">
        <f t="shared" si="14"/>
        <v>9.311627906975751</v>
      </c>
      <c r="Q106" s="266">
        <f t="shared" si="14"/>
        <v>27.461627906979821</v>
      </c>
      <c r="R106" s="266">
        <f t="shared" si="14"/>
        <v>10.831627906974092</v>
      </c>
      <c r="S106" s="266">
        <f t="shared" si="14"/>
        <v>9.6816279069705118</v>
      </c>
      <c r="T106" s="266">
        <f t="shared" si="14"/>
        <v>2.9116279069744593</v>
      </c>
      <c r="U106" s="266">
        <f t="shared" si="14"/>
        <v>44.551627906976641</v>
      </c>
      <c r="V106" s="266">
        <f t="shared" si="14"/>
        <v>88.241627906978721</v>
      </c>
    </row>
    <row r="107" spans="2:22" x14ac:dyDescent="0.25">
      <c r="B107">
        <f t="shared" si="13"/>
        <v>95</v>
      </c>
      <c r="C107" s="277">
        <v>40.17</v>
      </c>
      <c r="D107" s="136">
        <v>40.61</v>
      </c>
      <c r="E107" s="136">
        <v>40.700000000000003</v>
      </c>
      <c r="F107" s="136">
        <v>40.42</v>
      </c>
      <c r="G107" s="136">
        <v>40.630000000000003</v>
      </c>
      <c r="H107" s="136">
        <v>40.590000000000003</v>
      </c>
      <c r="I107" s="136">
        <v>40.479999999999997</v>
      </c>
      <c r="J107" s="136">
        <v>40.9</v>
      </c>
      <c r="K107" s="278">
        <v>41.26</v>
      </c>
      <c r="M107" s="263">
        <f t="shared" si="11"/>
        <v>95</v>
      </c>
      <c r="N107" s="266">
        <f t="shared" si="14"/>
        <v>-0.98441860465303677</v>
      </c>
      <c r="O107" s="266">
        <f t="shared" si="14"/>
        <v>0.49558139534931911</v>
      </c>
      <c r="P107" s="266">
        <f t="shared" si="14"/>
        <v>9.5855813953478517</v>
      </c>
      <c r="Q107" s="266">
        <f t="shared" si="14"/>
        <v>27.455581395351921</v>
      </c>
      <c r="R107" s="266">
        <f t="shared" si="14"/>
        <v>11.035581395346192</v>
      </c>
      <c r="S107" s="266">
        <f t="shared" si="14"/>
        <v>9.845581395342613</v>
      </c>
      <c r="T107" s="266">
        <f t="shared" si="14"/>
        <v>2.965581395346554</v>
      </c>
      <c r="U107" s="266">
        <f t="shared" si="14"/>
        <v>45.025581395348738</v>
      </c>
      <c r="V107" s="266">
        <f t="shared" si="14"/>
        <v>89.07558139535081</v>
      </c>
    </row>
    <row r="108" spans="2:22" x14ac:dyDescent="0.25">
      <c r="B108">
        <f t="shared" si="13"/>
        <v>96</v>
      </c>
      <c r="C108" s="277">
        <v>40.130000000000003</v>
      </c>
      <c r="D108" s="136">
        <v>40.74</v>
      </c>
      <c r="E108" s="136">
        <v>40.369999999999997</v>
      </c>
      <c r="F108" s="136">
        <v>40.26</v>
      </c>
      <c r="G108" s="136">
        <v>40.6</v>
      </c>
      <c r="H108" s="136">
        <v>40.340000000000003</v>
      </c>
      <c r="I108" s="136">
        <v>40.479999999999997</v>
      </c>
      <c r="J108" s="136">
        <v>40.450000000000003</v>
      </c>
      <c r="K108" s="278">
        <v>40.880000000000003</v>
      </c>
      <c r="M108" s="263">
        <f t="shared" si="11"/>
        <v>96</v>
      </c>
      <c r="N108" s="266">
        <f t="shared" si="14"/>
        <v>-1.2804651162809364</v>
      </c>
      <c r="O108" s="266">
        <f t="shared" si="14"/>
        <v>0.80953488372141891</v>
      </c>
      <c r="P108" s="266">
        <f t="shared" si="14"/>
        <v>9.5295348837199469</v>
      </c>
      <c r="Q108" s="266">
        <f t="shared" si="14"/>
        <v>27.289534883724016</v>
      </c>
      <c r="R108" s="266">
        <f t="shared" si="14"/>
        <v>11.209534883718291</v>
      </c>
      <c r="S108" s="266">
        <f t="shared" si="14"/>
        <v>9.7595348837147142</v>
      </c>
      <c r="T108" s="266">
        <f t="shared" si="14"/>
        <v>3.0195348837186486</v>
      </c>
      <c r="U108" s="266">
        <f t="shared" si="14"/>
        <v>45.049534883720838</v>
      </c>
      <c r="V108" s="266">
        <f t="shared" si="14"/>
        <v>89.529534883722903</v>
      </c>
    </row>
    <row r="109" spans="2:22" x14ac:dyDescent="0.25">
      <c r="B109">
        <f t="shared" si="13"/>
        <v>97</v>
      </c>
      <c r="C109" s="277">
        <v>41.39</v>
      </c>
      <c r="D109" s="136">
        <v>40.770000000000003</v>
      </c>
      <c r="E109" s="136">
        <v>40.159999999999997</v>
      </c>
      <c r="F109" s="136">
        <v>40.31</v>
      </c>
      <c r="G109" s="136">
        <v>40.659999999999997</v>
      </c>
      <c r="H109" s="136">
        <v>40.24</v>
      </c>
      <c r="I109" s="136">
        <v>40.6</v>
      </c>
      <c r="J109" s="136">
        <v>40.47</v>
      </c>
      <c r="K109" s="278">
        <v>40.590000000000003</v>
      </c>
      <c r="M109" s="263">
        <f t="shared" si="11"/>
        <v>97</v>
      </c>
      <c r="N109" s="266">
        <f t="shared" ref="N109:V124" si="15">IF(C109&gt;60,C109-$H$4+N108-$H$5,C109-$H$4+N108)</f>
        <v>-0.31651162790883802</v>
      </c>
      <c r="O109" s="266">
        <f t="shared" si="15"/>
        <v>1.1534883720935198</v>
      </c>
      <c r="P109" s="266">
        <f t="shared" si="15"/>
        <v>9.2634883720920413</v>
      </c>
      <c r="Q109" s="266">
        <f t="shared" si="15"/>
        <v>27.173488372096116</v>
      </c>
      <c r="R109" s="266">
        <f t="shared" si="15"/>
        <v>11.443488372090385</v>
      </c>
      <c r="S109" s="266">
        <f t="shared" si="15"/>
        <v>9.573488372086814</v>
      </c>
      <c r="T109" s="266">
        <f t="shared" si="15"/>
        <v>3.1934883720907479</v>
      </c>
      <c r="U109" s="266">
        <f t="shared" si="15"/>
        <v>45.093488372092935</v>
      </c>
      <c r="V109" s="266">
        <f t="shared" si="15"/>
        <v>89.693488372095004</v>
      </c>
    </row>
    <row r="110" spans="2:22" x14ac:dyDescent="0.25">
      <c r="B110">
        <f t="shared" si="13"/>
        <v>98</v>
      </c>
      <c r="C110" s="277">
        <v>40.590000000000003</v>
      </c>
      <c r="D110" s="136">
        <v>40.64</v>
      </c>
      <c r="E110" s="136">
        <v>40.21</v>
      </c>
      <c r="F110" s="136">
        <v>40.659999999999997</v>
      </c>
      <c r="G110" s="136">
        <v>40.4</v>
      </c>
      <c r="H110" s="136">
        <v>40.6</v>
      </c>
      <c r="I110" s="136">
        <v>40.29</v>
      </c>
      <c r="J110" s="136">
        <v>40.49</v>
      </c>
      <c r="K110" s="278">
        <v>42.3</v>
      </c>
      <c r="M110" s="263">
        <f t="shared" si="11"/>
        <v>98</v>
      </c>
      <c r="N110" s="266">
        <f t="shared" si="15"/>
        <v>-0.1525581395367368</v>
      </c>
      <c r="O110" s="266">
        <f t="shared" si="15"/>
        <v>1.3674418604656182</v>
      </c>
      <c r="P110" s="266">
        <f t="shared" si="15"/>
        <v>9.04744186046414</v>
      </c>
      <c r="Q110" s="266">
        <f t="shared" si="15"/>
        <v>27.407441860468211</v>
      </c>
      <c r="R110" s="266">
        <f t="shared" si="15"/>
        <v>11.417441860462482</v>
      </c>
      <c r="S110" s="266">
        <f t="shared" si="15"/>
        <v>9.7474418604589133</v>
      </c>
      <c r="T110" s="266">
        <f t="shared" si="15"/>
        <v>3.0574418604628448</v>
      </c>
      <c r="U110" s="266">
        <f t="shared" si="15"/>
        <v>45.157441860465035</v>
      </c>
      <c r="V110" s="266">
        <f t="shared" si="15"/>
        <v>91.567441860467099</v>
      </c>
    </row>
    <row r="111" spans="2:22" x14ac:dyDescent="0.25">
      <c r="B111">
        <f t="shared" si="13"/>
        <v>99</v>
      </c>
      <c r="C111" s="277">
        <v>40.72</v>
      </c>
      <c r="D111" s="136">
        <v>40.76</v>
      </c>
      <c r="E111" s="136">
        <v>40.380000000000003</v>
      </c>
      <c r="F111" s="136">
        <v>40.31</v>
      </c>
      <c r="G111" s="136">
        <v>40.61</v>
      </c>
      <c r="H111" s="136">
        <v>40.340000000000003</v>
      </c>
      <c r="I111" s="136">
        <v>40.25</v>
      </c>
      <c r="J111" s="136">
        <v>40.4</v>
      </c>
      <c r="K111" s="278">
        <v>41.12</v>
      </c>
      <c r="M111" s="263">
        <f t="shared" si="11"/>
        <v>99</v>
      </c>
      <c r="N111" s="266">
        <f t="shared" si="15"/>
        <v>0.14139534883535987</v>
      </c>
      <c r="O111" s="266">
        <f t="shared" si="15"/>
        <v>1.701395348837714</v>
      </c>
      <c r="P111" s="266">
        <f t="shared" si="15"/>
        <v>9.0013953488362404</v>
      </c>
      <c r="Q111" s="266">
        <f t="shared" si="15"/>
        <v>27.291395348840311</v>
      </c>
      <c r="R111" s="266">
        <f t="shared" si="15"/>
        <v>11.601395348834579</v>
      </c>
      <c r="S111" s="266">
        <f t="shared" si="15"/>
        <v>9.6613953488310145</v>
      </c>
      <c r="T111" s="266">
        <f t="shared" si="15"/>
        <v>2.8813953488349426</v>
      </c>
      <c r="U111" s="266">
        <f t="shared" si="15"/>
        <v>45.131395348837131</v>
      </c>
      <c r="V111" s="266">
        <f t="shared" si="15"/>
        <v>92.261395348839187</v>
      </c>
    </row>
    <row r="112" spans="2:22" x14ac:dyDescent="0.25">
      <c r="B112">
        <f t="shared" si="13"/>
        <v>100</v>
      </c>
      <c r="C112" s="277">
        <v>40.43</v>
      </c>
      <c r="D112" s="136">
        <v>40.9</v>
      </c>
      <c r="E112" s="136">
        <v>40.56</v>
      </c>
      <c r="F112" s="136">
        <v>40.29</v>
      </c>
      <c r="G112" s="136">
        <v>40.61</v>
      </c>
      <c r="H112" s="136">
        <v>40.64</v>
      </c>
      <c r="I112" s="136">
        <v>40.31</v>
      </c>
      <c r="J112" s="136">
        <v>40.35</v>
      </c>
      <c r="K112" s="278">
        <v>40.57</v>
      </c>
      <c r="M112" s="263">
        <f t="shared" si="11"/>
        <v>100</v>
      </c>
      <c r="N112" s="266">
        <f t="shared" si="15"/>
        <v>0.14534883720745739</v>
      </c>
      <c r="O112" s="266">
        <f t="shared" si="15"/>
        <v>2.1753488372098104</v>
      </c>
      <c r="P112" s="266">
        <f t="shared" si="15"/>
        <v>9.1353488372083405</v>
      </c>
      <c r="Q112" s="266">
        <f t="shared" si="15"/>
        <v>27.155348837212408</v>
      </c>
      <c r="R112" s="266">
        <f t="shared" si="15"/>
        <v>11.785348837206676</v>
      </c>
      <c r="S112" s="266">
        <f t="shared" si="15"/>
        <v>9.8753488372031129</v>
      </c>
      <c r="T112" s="266">
        <f t="shared" si="15"/>
        <v>2.7653488372070427</v>
      </c>
      <c r="U112" s="266">
        <f t="shared" si="15"/>
        <v>45.05534883720923</v>
      </c>
      <c r="V112" s="266">
        <f t="shared" si="15"/>
        <v>92.405348837211278</v>
      </c>
    </row>
    <row r="113" spans="2:22" x14ac:dyDescent="0.25">
      <c r="B113">
        <f t="shared" si="13"/>
        <v>101</v>
      </c>
      <c r="C113" s="277">
        <v>40.58</v>
      </c>
      <c r="D113" s="136">
        <v>40.43</v>
      </c>
      <c r="E113" s="136">
        <v>40.44</v>
      </c>
      <c r="F113" s="136">
        <v>40.520000000000003</v>
      </c>
      <c r="G113" s="136">
        <v>41.5</v>
      </c>
      <c r="H113" s="136">
        <v>40.28</v>
      </c>
      <c r="I113" s="136">
        <v>40.450000000000003</v>
      </c>
      <c r="J113" s="136">
        <v>40.49</v>
      </c>
      <c r="K113" s="278">
        <v>40.590000000000003</v>
      </c>
      <c r="M113" s="263">
        <f t="shared" si="11"/>
        <v>101</v>
      </c>
      <c r="N113" s="266">
        <f t="shared" si="15"/>
        <v>0.2993023255795535</v>
      </c>
      <c r="O113" s="266">
        <f t="shared" si="15"/>
        <v>2.179302325581908</v>
      </c>
      <c r="P113" s="266">
        <f t="shared" si="15"/>
        <v>9.149302325580436</v>
      </c>
      <c r="Q113" s="266">
        <f t="shared" si="15"/>
        <v>27.249302325584509</v>
      </c>
      <c r="R113" s="266">
        <f t="shared" si="15"/>
        <v>12.859302325578774</v>
      </c>
      <c r="S113" s="266">
        <f t="shared" si="15"/>
        <v>9.7293023255752118</v>
      </c>
      <c r="T113" s="266">
        <f t="shared" si="15"/>
        <v>2.7893023255791434</v>
      </c>
      <c r="U113" s="266">
        <f t="shared" si="15"/>
        <v>45.11930232558133</v>
      </c>
      <c r="V113" s="266">
        <f t="shared" si="15"/>
        <v>92.569302325583379</v>
      </c>
    </row>
    <row r="114" spans="2:22" x14ac:dyDescent="0.25">
      <c r="B114">
        <f t="shared" si="13"/>
        <v>102</v>
      </c>
      <c r="C114" s="277">
        <v>40.479999999999997</v>
      </c>
      <c r="D114" s="136">
        <v>40.96</v>
      </c>
      <c r="E114" s="136">
        <v>40.26</v>
      </c>
      <c r="F114" s="136">
        <v>40.1</v>
      </c>
      <c r="G114" s="136">
        <v>40.56</v>
      </c>
      <c r="H114" s="136">
        <v>40.299999999999997</v>
      </c>
      <c r="I114" s="136">
        <v>41.58</v>
      </c>
      <c r="J114" s="136">
        <v>42.44</v>
      </c>
      <c r="K114" s="278">
        <v>40.44</v>
      </c>
      <c r="M114" s="263">
        <f t="shared" si="11"/>
        <v>102</v>
      </c>
      <c r="N114" s="266">
        <f t="shared" si="15"/>
        <v>0.35325581395164818</v>
      </c>
      <c r="O114" s="266">
        <f t="shared" si="15"/>
        <v>2.7132558139540066</v>
      </c>
      <c r="P114" s="266">
        <f t="shared" si="15"/>
        <v>8.9832558139525318</v>
      </c>
      <c r="Q114" s="266">
        <f t="shared" si="15"/>
        <v>26.923255813956608</v>
      </c>
      <c r="R114" s="266">
        <f t="shared" si="15"/>
        <v>12.993255813950874</v>
      </c>
      <c r="S114" s="266">
        <f t="shared" si="15"/>
        <v>9.6032558139473068</v>
      </c>
      <c r="T114" s="266">
        <f t="shared" si="15"/>
        <v>3.9432558139512395</v>
      </c>
      <c r="U114" s="266">
        <f t="shared" si="15"/>
        <v>47.133255813953426</v>
      </c>
      <c r="V114" s="266">
        <f t="shared" si="15"/>
        <v>92.583255813955475</v>
      </c>
    </row>
    <row r="115" spans="2:22" x14ac:dyDescent="0.25">
      <c r="B115">
        <f t="shared" si="13"/>
        <v>103</v>
      </c>
      <c r="C115" s="277">
        <v>40.17</v>
      </c>
      <c r="D115" s="136">
        <v>40.630000000000003</v>
      </c>
      <c r="E115" s="136">
        <v>40.22</v>
      </c>
      <c r="F115" s="136">
        <v>40.630000000000003</v>
      </c>
      <c r="G115" s="136">
        <v>40.47</v>
      </c>
      <c r="H115" s="136">
        <v>40.39</v>
      </c>
      <c r="I115" s="136">
        <v>40.869999999999997</v>
      </c>
      <c r="J115" s="136">
        <v>42.24</v>
      </c>
      <c r="K115" s="278">
        <v>40.450000000000003</v>
      </c>
      <c r="M115" s="263">
        <f t="shared" si="11"/>
        <v>103</v>
      </c>
      <c r="N115" s="266">
        <f t="shared" si="15"/>
        <v>9.7209302323747693E-2</v>
      </c>
      <c r="O115" s="266">
        <f t="shared" si="15"/>
        <v>2.917209302326107</v>
      </c>
      <c r="P115" s="266">
        <f t="shared" si="15"/>
        <v>8.7772093023246285</v>
      </c>
      <c r="Q115" s="266">
        <f t="shared" si="15"/>
        <v>27.127209302328708</v>
      </c>
      <c r="R115" s="266">
        <f t="shared" si="15"/>
        <v>13.037209302322971</v>
      </c>
      <c r="S115" s="266">
        <f t="shared" si="15"/>
        <v>9.5672093023194051</v>
      </c>
      <c r="T115" s="266">
        <f t="shared" si="15"/>
        <v>4.3872093023233347</v>
      </c>
      <c r="U115" s="266">
        <f t="shared" si="15"/>
        <v>48.947209302325525</v>
      </c>
      <c r="V115" s="266">
        <f t="shared" si="15"/>
        <v>92.607209302327576</v>
      </c>
    </row>
    <row r="116" spans="2:22" x14ac:dyDescent="0.25">
      <c r="B116">
        <f t="shared" si="13"/>
        <v>104</v>
      </c>
      <c r="C116" s="277">
        <v>40.51</v>
      </c>
      <c r="D116" s="136">
        <v>40.840000000000003</v>
      </c>
      <c r="E116" s="136">
        <v>40.42</v>
      </c>
      <c r="F116" s="136">
        <v>40.159999999999997</v>
      </c>
      <c r="G116" s="136">
        <v>40.56</v>
      </c>
      <c r="H116" s="136">
        <v>40.369999999999997</v>
      </c>
      <c r="I116" s="136">
        <v>40.43</v>
      </c>
      <c r="J116" s="136">
        <v>41.1</v>
      </c>
      <c r="K116" s="278">
        <v>41.13</v>
      </c>
      <c r="M116" s="263">
        <f t="shared" si="11"/>
        <v>104</v>
      </c>
      <c r="N116" s="266">
        <f t="shared" si="15"/>
        <v>0.18116279069584351</v>
      </c>
      <c r="O116" s="266">
        <f t="shared" si="15"/>
        <v>3.3311627906982082</v>
      </c>
      <c r="P116" s="266">
        <f t="shared" si="15"/>
        <v>8.771162790696728</v>
      </c>
      <c r="Q116" s="266">
        <f t="shared" si="15"/>
        <v>26.861162790700803</v>
      </c>
      <c r="R116" s="266">
        <f t="shared" si="15"/>
        <v>13.171162790695071</v>
      </c>
      <c r="S116" s="266">
        <f t="shared" si="15"/>
        <v>9.5111627906915004</v>
      </c>
      <c r="T116" s="266">
        <f t="shared" si="15"/>
        <v>4.3911627906954322</v>
      </c>
      <c r="U116" s="266">
        <f t="shared" si="15"/>
        <v>49.621162790697625</v>
      </c>
      <c r="V116" s="266">
        <f t="shared" si="15"/>
        <v>93.311162790699683</v>
      </c>
    </row>
    <row r="117" spans="2:22" x14ac:dyDescent="0.25">
      <c r="B117">
        <f t="shared" si="13"/>
        <v>105</v>
      </c>
      <c r="C117" s="277">
        <v>40.409999999999997</v>
      </c>
      <c r="D117" s="136">
        <v>40.58</v>
      </c>
      <c r="E117" s="136">
        <v>40.58</v>
      </c>
      <c r="F117" s="136">
        <v>40.35</v>
      </c>
      <c r="G117" s="136">
        <v>40.46</v>
      </c>
      <c r="H117" s="136">
        <v>40.65</v>
      </c>
      <c r="I117" s="136">
        <v>40.61</v>
      </c>
      <c r="J117" s="136">
        <v>41.38</v>
      </c>
      <c r="K117" s="278">
        <v>41.65</v>
      </c>
      <c r="M117" s="263">
        <f t="shared" si="11"/>
        <v>105</v>
      </c>
      <c r="N117" s="266">
        <f t="shared" si="15"/>
        <v>0.16511627906793791</v>
      </c>
      <c r="O117" s="266">
        <f t="shared" si="15"/>
        <v>3.4851162790703043</v>
      </c>
      <c r="P117" s="266">
        <f t="shared" si="15"/>
        <v>8.9251162790688241</v>
      </c>
      <c r="Q117" s="266">
        <f t="shared" si="15"/>
        <v>26.785116279072902</v>
      </c>
      <c r="R117" s="266">
        <f t="shared" si="15"/>
        <v>13.20511627906717</v>
      </c>
      <c r="S117" s="266">
        <f t="shared" si="15"/>
        <v>9.7351162790635968</v>
      </c>
      <c r="T117" s="266">
        <f t="shared" si="15"/>
        <v>4.5751162790675295</v>
      </c>
      <c r="U117" s="266">
        <f t="shared" si="15"/>
        <v>50.575116279069725</v>
      </c>
      <c r="V117" s="266">
        <f t="shared" si="15"/>
        <v>94.535116279071786</v>
      </c>
    </row>
    <row r="118" spans="2:22" x14ac:dyDescent="0.25">
      <c r="B118">
        <f t="shared" si="13"/>
        <v>106</v>
      </c>
      <c r="C118" s="277">
        <v>40.47</v>
      </c>
      <c r="D118" s="136">
        <v>40.75</v>
      </c>
      <c r="E118" s="136">
        <v>40.520000000000003</v>
      </c>
      <c r="F118" s="136">
        <v>40.270000000000003</v>
      </c>
      <c r="G118" s="136">
        <v>41.03</v>
      </c>
      <c r="H118" s="136">
        <v>41.01</v>
      </c>
      <c r="I118" s="136">
        <v>40.380000000000003</v>
      </c>
      <c r="J118" s="136">
        <v>42.9</v>
      </c>
      <c r="K118" s="278">
        <v>40.9</v>
      </c>
      <c r="M118" s="263">
        <f t="shared" si="11"/>
        <v>106</v>
      </c>
      <c r="N118" s="266">
        <f t="shared" si="15"/>
        <v>0.20906976744003458</v>
      </c>
      <c r="O118" s="266">
        <f t="shared" si="15"/>
        <v>3.8090697674424021</v>
      </c>
      <c r="P118" s="266">
        <f t="shared" si="15"/>
        <v>9.019069767440925</v>
      </c>
      <c r="Q118" s="266">
        <f t="shared" si="15"/>
        <v>26.629069767445003</v>
      </c>
      <c r="R118" s="266">
        <f t="shared" si="15"/>
        <v>13.809069767439269</v>
      </c>
      <c r="S118" s="266">
        <f t="shared" si="15"/>
        <v>10.319069767435693</v>
      </c>
      <c r="T118" s="266">
        <f t="shared" si="15"/>
        <v>4.5290697674396299</v>
      </c>
      <c r="U118" s="266">
        <f t="shared" si="15"/>
        <v>53.049069767441821</v>
      </c>
      <c r="V118" s="266">
        <f t="shared" si="15"/>
        <v>95.00906976744389</v>
      </c>
    </row>
    <row r="119" spans="2:22" x14ac:dyDescent="0.25">
      <c r="B119">
        <f t="shared" si="13"/>
        <v>107</v>
      </c>
      <c r="C119" s="277">
        <v>40.44</v>
      </c>
      <c r="D119" s="136">
        <v>134.88999999999999</v>
      </c>
      <c r="E119" s="136">
        <v>40.42</v>
      </c>
      <c r="F119" s="136">
        <v>40.25</v>
      </c>
      <c r="G119" s="136">
        <v>41.29</v>
      </c>
      <c r="H119" s="136">
        <v>40.840000000000003</v>
      </c>
      <c r="I119" s="136">
        <v>40.520000000000003</v>
      </c>
      <c r="J119" s="136">
        <v>40.799999999999997</v>
      </c>
      <c r="K119" s="278">
        <v>40.97</v>
      </c>
      <c r="M119" s="263">
        <f t="shared" si="11"/>
        <v>107</v>
      </c>
      <c r="N119" s="266">
        <f t="shared" si="15"/>
        <v>0.22302325581213012</v>
      </c>
      <c r="O119" s="266">
        <f t="shared" si="15"/>
        <v>8.2730232558144792</v>
      </c>
      <c r="P119" s="266">
        <f t="shared" si="15"/>
        <v>9.0130232558130245</v>
      </c>
      <c r="Q119" s="266">
        <f t="shared" si="15"/>
        <v>26.453023255817101</v>
      </c>
      <c r="R119" s="266">
        <f t="shared" si="15"/>
        <v>14.673023255811366</v>
      </c>
      <c r="S119" s="266">
        <f t="shared" si="15"/>
        <v>10.733023255807794</v>
      </c>
      <c r="T119" s="266">
        <f t="shared" si="15"/>
        <v>4.6230232558117308</v>
      </c>
      <c r="U119" s="266">
        <f t="shared" si="15"/>
        <v>53.423023255813916</v>
      </c>
      <c r="V119" s="266">
        <f t="shared" si="15"/>
        <v>95.553023255815987</v>
      </c>
    </row>
    <row r="120" spans="2:22" x14ac:dyDescent="0.25">
      <c r="B120">
        <f t="shared" si="13"/>
        <v>108</v>
      </c>
      <c r="C120" s="277">
        <v>40.36</v>
      </c>
      <c r="D120" s="136">
        <v>41.39</v>
      </c>
      <c r="E120" s="136">
        <v>40.29</v>
      </c>
      <c r="F120" s="136">
        <v>40.65</v>
      </c>
      <c r="G120" s="136">
        <v>40.479999999999997</v>
      </c>
      <c r="H120" s="136">
        <v>40.409999999999997</v>
      </c>
      <c r="I120" s="136">
        <v>40.56</v>
      </c>
      <c r="J120" s="136">
        <v>40.450000000000003</v>
      </c>
      <c r="K120" s="278">
        <v>40.89</v>
      </c>
      <c r="M120" s="263">
        <f t="shared" si="11"/>
        <v>108</v>
      </c>
      <c r="N120" s="266">
        <f t="shared" si="15"/>
        <v>0.15697674418422736</v>
      </c>
      <c r="O120" s="266">
        <f t="shared" si="15"/>
        <v>9.2369767441865775</v>
      </c>
      <c r="P120" s="266">
        <f t="shared" si="15"/>
        <v>8.8769767441851215</v>
      </c>
      <c r="Q120" s="266">
        <f t="shared" si="15"/>
        <v>26.676976744189197</v>
      </c>
      <c r="R120" s="266">
        <f t="shared" si="15"/>
        <v>14.72697674418346</v>
      </c>
      <c r="S120" s="266">
        <f t="shared" si="15"/>
        <v>10.716976744179888</v>
      </c>
      <c r="T120" s="266">
        <f t="shared" si="15"/>
        <v>4.7569767441838309</v>
      </c>
      <c r="U120" s="266">
        <f t="shared" si="15"/>
        <v>53.446976744186017</v>
      </c>
      <c r="V120" s="266">
        <f t="shared" si="15"/>
        <v>96.016976744188085</v>
      </c>
    </row>
    <row r="121" spans="2:22" x14ac:dyDescent="0.25">
      <c r="B121">
        <f t="shared" si="13"/>
        <v>109</v>
      </c>
      <c r="C121" s="277">
        <v>40.299999999999997</v>
      </c>
      <c r="D121" s="136">
        <v>40.42</v>
      </c>
      <c r="E121" s="136">
        <v>40.14</v>
      </c>
      <c r="F121" s="136">
        <v>40.26</v>
      </c>
      <c r="G121" s="136">
        <v>40.450000000000003</v>
      </c>
      <c r="H121" s="136">
        <v>40.64</v>
      </c>
      <c r="I121" s="136">
        <v>40.64</v>
      </c>
      <c r="J121" s="136">
        <v>40.35</v>
      </c>
      <c r="K121" s="278">
        <v>40.79</v>
      </c>
      <c r="M121" s="263">
        <f t="shared" si="11"/>
        <v>109</v>
      </c>
      <c r="N121" s="266">
        <f t="shared" si="15"/>
        <v>3.0930232556322323E-2</v>
      </c>
      <c r="O121" s="266">
        <f t="shared" si="15"/>
        <v>9.2309302325586771</v>
      </c>
      <c r="P121" s="266">
        <f t="shared" si="15"/>
        <v>8.5909302325572199</v>
      </c>
      <c r="Q121" s="266">
        <f t="shared" si="15"/>
        <v>26.510930232561293</v>
      </c>
      <c r="R121" s="266">
        <f t="shared" si="15"/>
        <v>14.750930232555561</v>
      </c>
      <c r="S121" s="266">
        <f t="shared" si="15"/>
        <v>10.930930232551987</v>
      </c>
      <c r="T121" s="266">
        <f t="shared" si="15"/>
        <v>4.9709302325559293</v>
      </c>
      <c r="U121" s="266">
        <f t="shared" si="15"/>
        <v>53.370930232558116</v>
      </c>
      <c r="V121" s="266">
        <f t="shared" si="15"/>
        <v>96.380930232560189</v>
      </c>
    </row>
    <row r="122" spans="2:22" x14ac:dyDescent="0.25">
      <c r="B122">
        <f t="shared" si="13"/>
        <v>110</v>
      </c>
      <c r="C122" s="277">
        <v>40.21</v>
      </c>
      <c r="D122" s="136">
        <v>40.36</v>
      </c>
      <c r="E122" s="136">
        <v>40.380000000000003</v>
      </c>
      <c r="F122" s="136">
        <v>40.19</v>
      </c>
      <c r="G122" s="136">
        <v>40.58</v>
      </c>
      <c r="H122" s="136">
        <v>40.47</v>
      </c>
      <c r="I122" s="136">
        <v>40.369999999999997</v>
      </c>
      <c r="J122" s="136">
        <v>40.47</v>
      </c>
      <c r="K122" s="278">
        <v>41.12</v>
      </c>
      <c r="M122" s="263">
        <f t="shared" si="11"/>
        <v>110</v>
      </c>
      <c r="N122" s="266">
        <f t="shared" si="15"/>
        <v>-0.18511627907157902</v>
      </c>
      <c r="O122" s="266">
        <f t="shared" si="15"/>
        <v>9.1648837209307743</v>
      </c>
      <c r="P122" s="266">
        <f t="shared" si="15"/>
        <v>8.5448837209293202</v>
      </c>
      <c r="Q122" s="266">
        <f t="shared" si="15"/>
        <v>26.274883720933389</v>
      </c>
      <c r="R122" s="266">
        <f t="shared" si="15"/>
        <v>14.904883720927657</v>
      </c>
      <c r="S122" s="266">
        <f t="shared" si="15"/>
        <v>10.974883720924083</v>
      </c>
      <c r="T122" s="266">
        <f t="shared" si="15"/>
        <v>4.9148837209280245</v>
      </c>
      <c r="U122" s="266">
        <f t="shared" si="15"/>
        <v>53.414883720930213</v>
      </c>
      <c r="V122" s="266">
        <f t="shared" si="15"/>
        <v>97.074883720932291</v>
      </c>
    </row>
    <row r="123" spans="2:22" x14ac:dyDescent="0.25">
      <c r="B123">
        <f t="shared" si="13"/>
        <v>111</v>
      </c>
      <c r="C123" s="277">
        <v>40.47</v>
      </c>
      <c r="D123" s="136">
        <v>40.229999999999997</v>
      </c>
      <c r="E123" s="183">
        <v>40.33</v>
      </c>
      <c r="F123" s="136">
        <v>40.24</v>
      </c>
      <c r="G123" s="136">
        <v>40.369999999999997</v>
      </c>
      <c r="H123" s="136">
        <v>40.6</v>
      </c>
      <c r="I123" s="136">
        <v>40.4</v>
      </c>
      <c r="J123" s="136">
        <v>40.32</v>
      </c>
      <c r="K123" s="278">
        <v>40.450000000000003</v>
      </c>
      <c r="M123" s="263">
        <f t="shared" si="11"/>
        <v>111</v>
      </c>
      <c r="N123" s="266">
        <f t="shared" si="15"/>
        <v>-0.14116279069948234</v>
      </c>
      <c r="O123" s="266">
        <f t="shared" si="15"/>
        <v>8.968837209302869</v>
      </c>
      <c r="P123" s="266">
        <f t="shared" si="15"/>
        <v>8.4488372093014164</v>
      </c>
      <c r="Q123" s="266">
        <f t="shared" si="15"/>
        <v>26.088837209305488</v>
      </c>
      <c r="R123" s="266">
        <f t="shared" si="15"/>
        <v>14.848837209299752</v>
      </c>
      <c r="S123" s="266">
        <f t="shared" si="15"/>
        <v>11.148837209296182</v>
      </c>
      <c r="T123" s="266">
        <f t="shared" si="15"/>
        <v>4.8888372093001209</v>
      </c>
      <c r="U123" s="266">
        <f t="shared" si="15"/>
        <v>53.308837209302311</v>
      </c>
      <c r="V123" s="266">
        <f t="shared" si="15"/>
        <v>97.098837209304392</v>
      </c>
    </row>
    <row r="124" spans="2:22" x14ac:dyDescent="0.25">
      <c r="B124">
        <f t="shared" si="13"/>
        <v>112</v>
      </c>
      <c r="C124" s="277">
        <v>40.270000000000003</v>
      </c>
      <c r="D124" s="136">
        <v>40.130000000000003</v>
      </c>
      <c r="E124" s="268">
        <v>40.49</v>
      </c>
      <c r="F124" s="136">
        <v>40.57</v>
      </c>
      <c r="G124" s="136">
        <v>40.33</v>
      </c>
      <c r="H124" s="136">
        <v>40.619999999999997</v>
      </c>
      <c r="I124" s="136">
        <v>40.49</v>
      </c>
      <c r="J124" s="136">
        <v>40.29</v>
      </c>
      <c r="K124" s="278">
        <v>40.57</v>
      </c>
      <c r="M124" s="263">
        <f t="shared" si="11"/>
        <v>112</v>
      </c>
      <c r="N124" s="266">
        <f t="shared" si="15"/>
        <v>-0.29720930232738141</v>
      </c>
      <c r="O124" s="266">
        <f t="shared" si="15"/>
        <v>8.6727906976749694</v>
      </c>
      <c r="P124" s="266">
        <f t="shared" si="15"/>
        <v>8.5127906976735161</v>
      </c>
      <c r="Q124" s="266">
        <f t="shared" si="15"/>
        <v>26.232790697677586</v>
      </c>
      <c r="R124" s="266">
        <f t="shared" si="15"/>
        <v>14.752790697671848</v>
      </c>
      <c r="S124" s="266">
        <f t="shared" si="15"/>
        <v>11.342790697668278</v>
      </c>
      <c r="T124" s="266">
        <f t="shared" si="15"/>
        <v>4.9527906976722207</v>
      </c>
      <c r="U124" s="266">
        <f t="shared" si="15"/>
        <v>53.172790697674408</v>
      </c>
      <c r="V124" s="266">
        <f t="shared" si="15"/>
        <v>97.242790697676497</v>
      </c>
    </row>
    <row r="125" spans="2:22" x14ac:dyDescent="0.25">
      <c r="B125">
        <f t="shared" si="13"/>
        <v>113</v>
      </c>
      <c r="C125" s="277">
        <v>40.18</v>
      </c>
      <c r="D125" s="136">
        <v>40.01</v>
      </c>
      <c r="E125" s="136">
        <v>40.270000000000003</v>
      </c>
      <c r="F125" s="136">
        <v>40.1</v>
      </c>
      <c r="G125" s="136">
        <v>40.46</v>
      </c>
      <c r="H125" s="136">
        <v>40.409999999999997</v>
      </c>
      <c r="I125" s="136">
        <v>40.24</v>
      </c>
      <c r="J125" s="136">
        <v>40.44</v>
      </c>
      <c r="K125" s="278">
        <v>40.74</v>
      </c>
      <c r="M125" s="263">
        <f t="shared" si="11"/>
        <v>113</v>
      </c>
      <c r="N125" s="266">
        <f t="shared" ref="N125:V140" si="16">IF(C125&gt;60,C125-$H$4+N124-$H$5,C125-$H$4+N124)</f>
        <v>-0.54325581395528388</v>
      </c>
      <c r="O125" s="266">
        <f t="shared" si="16"/>
        <v>8.2567441860470652</v>
      </c>
      <c r="P125" s="266">
        <f t="shared" si="16"/>
        <v>8.3567441860456171</v>
      </c>
      <c r="Q125" s="266">
        <f t="shared" si="16"/>
        <v>25.906744186049686</v>
      </c>
      <c r="R125" s="266">
        <f t="shared" si="16"/>
        <v>14.786744186043947</v>
      </c>
      <c r="S125" s="266">
        <f t="shared" si="16"/>
        <v>11.326744186040372</v>
      </c>
      <c r="T125" s="266">
        <f t="shared" si="16"/>
        <v>4.7667441860443205</v>
      </c>
      <c r="U125" s="266">
        <f t="shared" si="16"/>
        <v>53.186744186046504</v>
      </c>
      <c r="V125" s="266">
        <f t="shared" si="16"/>
        <v>97.556744186048604</v>
      </c>
    </row>
    <row r="126" spans="2:22" x14ac:dyDescent="0.25">
      <c r="B126">
        <f t="shared" si="13"/>
        <v>114</v>
      </c>
      <c r="C126" s="277">
        <v>40.29</v>
      </c>
      <c r="D126" s="136">
        <v>40.24</v>
      </c>
      <c r="E126" s="136">
        <v>40.270000000000003</v>
      </c>
      <c r="F126" s="136">
        <v>40.42</v>
      </c>
      <c r="G126" s="136">
        <v>40.54</v>
      </c>
      <c r="H126" s="136">
        <v>40.369999999999997</v>
      </c>
      <c r="I126" s="136">
        <v>40.42</v>
      </c>
      <c r="J126" s="136">
        <v>40.65</v>
      </c>
      <c r="K126" s="278">
        <v>41.01</v>
      </c>
      <c r="M126" s="263">
        <f t="shared" si="11"/>
        <v>114</v>
      </c>
      <c r="N126" s="266">
        <f t="shared" si="16"/>
        <v>-0.67930232558318693</v>
      </c>
      <c r="O126" s="266">
        <f t="shared" si="16"/>
        <v>8.070697674419165</v>
      </c>
      <c r="P126" s="266">
        <f t="shared" si="16"/>
        <v>8.200697674417718</v>
      </c>
      <c r="Q126" s="266">
        <f t="shared" si="16"/>
        <v>25.900697674421785</v>
      </c>
      <c r="R126" s="266">
        <f t="shared" si="16"/>
        <v>14.900697674416044</v>
      </c>
      <c r="S126" s="266">
        <f t="shared" si="16"/>
        <v>11.270697674412467</v>
      </c>
      <c r="T126" s="266">
        <f t="shared" si="16"/>
        <v>4.76069767441642</v>
      </c>
      <c r="U126" s="266">
        <f t="shared" si="16"/>
        <v>53.4106976744186</v>
      </c>
      <c r="V126" s="266">
        <f t="shared" si="16"/>
        <v>98.140697674420693</v>
      </c>
    </row>
    <row r="127" spans="2:22" x14ac:dyDescent="0.25">
      <c r="B127">
        <f t="shared" si="13"/>
        <v>115</v>
      </c>
      <c r="C127" s="277">
        <v>40.51</v>
      </c>
      <c r="D127" s="136">
        <v>40.64</v>
      </c>
      <c r="E127" s="136">
        <v>40.46</v>
      </c>
      <c r="F127" s="136">
        <v>40.200000000000003</v>
      </c>
      <c r="G127" s="136">
        <v>40.44</v>
      </c>
      <c r="H127" s="136">
        <v>40.76</v>
      </c>
      <c r="I127" s="136">
        <v>40.6</v>
      </c>
      <c r="J127" s="136">
        <v>40.42</v>
      </c>
      <c r="K127" s="278">
        <v>40.57</v>
      </c>
      <c r="M127" s="263">
        <f t="shared" si="11"/>
        <v>115</v>
      </c>
      <c r="N127" s="266">
        <f t="shared" si="16"/>
        <v>-0.59534883721109111</v>
      </c>
      <c r="O127" s="266">
        <f t="shared" si="16"/>
        <v>8.2846511627912633</v>
      </c>
      <c r="P127" s="266">
        <f t="shared" si="16"/>
        <v>8.2346511627898167</v>
      </c>
      <c r="Q127" s="266">
        <f t="shared" si="16"/>
        <v>25.674651162793886</v>
      </c>
      <c r="R127" s="266">
        <f t="shared" si="16"/>
        <v>14.91465116278814</v>
      </c>
      <c r="S127" s="266">
        <f t="shared" si="16"/>
        <v>11.604651162784563</v>
      </c>
      <c r="T127" s="266">
        <f t="shared" si="16"/>
        <v>4.9346511627885192</v>
      </c>
      <c r="U127" s="266">
        <f t="shared" si="16"/>
        <v>53.404651162790699</v>
      </c>
      <c r="V127" s="266">
        <f t="shared" si="16"/>
        <v>98.284651162792784</v>
      </c>
    </row>
    <row r="128" spans="2:22" x14ac:dyDescent="0.25">
      <c r="B128">
        <f t="shared" si="13"/>
        <v>116</v>
      </c>
      <c r="C128" s="277">
        <v>40.71</v>
      </c>
      <c r="D128" s="136">
        <v>40.74</v>
      </c>
      <c r="E128" s="136">
        <v>40.369999999999997</v>
      </c>
      <c r="F128" s="136">
        <v>40.51</v>
      </c>
      <c r="G128" s="136">
        <v>40.590000000000003</v>
      </c>
      <c r="H128" s="136">
        <v>40.76</v>
      </c>
      <c r="I128" s="136">
        <v>40.5</v>
      </c>
      <c r="J128" s="136">
        <v>40.78</v>
      </c>
      <c r="K128" s="278">
        <v>41.98</v>
      </c>
      <c r="M128" s="263">
        <f t="shared" si="11"/>
        <v>116</v>
      </c>
      <c r="N128" s="266">
        <f t="shared" si="16"/>
        <v>-0.31139534883899245</v>
      </c>
      <c r="O128" s="266">
        <f t="shared" si="16"/>
        <v>8.5986046511633631</v>
      </c>
      <c r="P128" s="266">
        <f t="shared" si="16"/>
        <v>8.1786046511619119</v>
      </c>
      <c r="Q128" s="266">
        <f t="shared" si="16"/>
        <v>25.758604651165982</v>
      </c>
      <c r="R128" s="266">
        <f t="shared" si="16"/>
        <v>15.078604651160241</v>
      </c>
      <c r="S128" s="266">
        <f t="shared" si="16"/>
        <v>11.938604651156659</v>
      </c>
      <c r="T128" s="266">
        <f t="shared" si="16"/>
        <v>5.008604651160617</v>
      </c>
      <c r="U128" s="266">
        <f t="shared" si="16"/>
        <v>53.758604651162798</v>
      </c>
      <c r="V128" s="266">
        <f t="shared" si="16"/>
        <v>99.838604651164871</v>
      </c>
    </row>
    <row r="129" spans="2:22" x14ac:dyDescent="0.25">
      <c r="B129">
        <f t="shared" si="13"/>
        <v>117</v>
      </c>
      <c r="C129" s="277">
        <v>40.39</v>
      </c>
      <c r="D129" s="136">
        <v>40.42</v>
      </c>
      <c r="E129" s="136">
        <v>40.520000000000003</v>
      </c>
      <c r="F129" s="136">
        <v>40.630000000000003</v>
      </c>
      <c r="G129" s="136">
        <v>40.61</v>
      </c>
      <c r="H129" s="136">
        <v>40.67</v>
      </c>
      <c r="I129" s="136">
        <v>40.24</v>
      </c>
      <c r="J129" s="136">
        <v>40.6</v>
      </c>
      <c r="K129" s="278">
        <v>40.98</v>
      </c>
      <c r="M129" s="263">
        <f t="shared" si="11"/>
        <v>117</v>
      </c>
      <c r="N129" s="266">
        <f t="shared" si="16"/>
        <v>-0.34744186046689407</v>
      </c>
      <c r="O129" s="266">
        <f t="shared" si="16"/>
        <v>8.5925581395354627</v>
      </c>
      <c r="P129" s="266">
        <f t="shared" si="16"/>
        <v>8.2725581395340129</v>
      </c>
      <c r="Q129" s="266">
        <f t="shared" si="16"/>
        <v>25.962558139538082</v>
      </c>
      <c r="R129" s="266">
        <f t="shared" si="16"/>
        <v>15.262558139532338</v>
      </c>
      <c r="S129" s="266">
        <f t="shared" si="16"/>
        <v>12.182558139528759</v>
      </c>
      <c r="T129" s="266">
        <f t="shared" si="16"/>
        <v>4.8225581395327168</v>
      </c>
      <c r="U129" s="266">
        <f t="shared" si="16"/>
        <v>53.932558139534898</v>
      </c>
      <c r="V129" s="266">
        <f t="shared" si="16"/>
        <v>100.39255813953696</v>
      </c>
    </row>
    <row r="130" spans="2:22" x14ac:dyDescent="0.25">
      <c r="B130">
        <f t="shared" si="13"/>
        <v>118</v>
      </c>
      <c r="C130" s="277">
        <v>40.56</v>
      </c>
      <c r="D130" s="136">
        <v>40.4</v>
      </c>
      <c r="E130" s="136">
        <v>40.630000000000003</v>
      </c>
      <c r="F130" s="136">
        <v>40.67</v>
      </c>
      <c r="G130" s="136">
        <v>40.770000000000003</v>
      </c>
      <c r="H130" s="136">
        <v>40.56</v>
      </c>
      <c r="I130" s="136">
        <v>40.24</v>
      </c>
      <c r="J130" s="136">
        <v>40.47</v>
      </c>
      <c r="K130" s="278">
        <v>40.909999999999997</v>
      </c>
      <c r="M130" s="263">
        <f t="shared" si="11"/>
        <v>118</v>
      </c>
      <c r="N130" s="266">
        <f t="shared" si="16"/>
        <v>-0.21348837209479399</v>
      </c>
      <c r="O130" s="266">
        <f t="shared" si="16"/>
        <v>8.566511627907559</v>
      </c>
      <c r="P130" s="266">
        <f t="shared" si="16"/>
        <v>8.4765116279061132</v>
      </c>
      <c r="Q130" s="266">
        <f t="shared" si="16"/>
        <v>26.206511627910182</v>
      </c>
      <c r="R130" s="266">
        <f t="shared" si="16"/>
        <v>15.606511627904439</v>
      </c>
      <c r="S130" s="266">
        <f t="shared" si="16"/>
        <v>12.316511627900859</v>
      </c>
      <c r="T130" s="266">
        <f t="shared" si="16"/>
        <v>4.6365116279048166</v>
      </c>
      <c r="U130" s="266">
        <f t="shared" si="16"/>
        <v>53.976511627906994</v>
      </c>
      <c r="V130" s="266">
        <f t="shared" si="16"/>
        <v>100.87651162790905</v>
      </c>
    </row>
    <row r="131" spans="2:22" x14ac:dyDescent="0.25">
      <c r="B131">
        <f t="shared" si="13"/>
        <v>119</v>
      </c>
      <c r="C131" s="277">
        <v>40.4</v>
      </c>
      <c r="D131" s="136">
        <v>40.340000000000003</v>
      </c>
      <c r="E131" s="136">
        <v>40.22</v>
      </c>
      <c r="F131" s="136">
        <v>40.61</v>
      </c>
      <c r="G131" s="136">
        <v>40.39</v>
      </c>
      <c r="H131" s="136">
        <v>40.4</v>
      </c>
      <c r="I131" s="136">
        <v>40.54</v>
      </c>
      <c r="J131" s="136">
        <v>40.65</v>
      </c>
      <c r="K131" s="278">
        <v>40.76</v>
      </c>
      <c r="M131" s="263">
        <f t="shared" si="11"/>
        <v>119</v>
      </c>
      <c r="N131" s="266">
        <f t="shared" si="16"/>
        <v>-0.2395348837226976</v>
      </c>
      <c r="O131" s="266">
        <f t="shared" si="16"/>
        <v>8.4804651162796603</v>
      </c>
      <c r="P131" s="266">
        <f t="shared" si="16"/>
        <v>8.2704651162782099</v>
      </c>
      <c r="Q131" s="266">
        <f t="shared" si="16"/>
        <v>26.390465116282279</v>
      </c>
      <c r="R131" s="266">
        <f t="shared" si="16"/>
        <v>15.570465116276537</v>
      </c>
      <c r="S131" s="266">
        <f t="shared" si="16"/>
        <v>12.290465116272955</v>
      </c>
      <c r="T131" s="266">
        <f t="shared" si="16"/>
        <v>4.7504651162769136</v>
      </c>
      <c r="U131" s="266">
        <f t="shared" si="16"/>
        <v>54.200465116279091</v>
      </c>
      <c r="V131" s="266">
        <f t="shared" si="16"/>
        <v>101.21046511628114</v>
      </c>
    </row>
    <row r="132" spans="2:22" x14ac:dyDescent="0.25">
      <c r="B132">
        <f t="shared" si="13"/>
        <v>120</v>
      </c>
      <c r="C132" s="277">
        <v>40.56</v>
      </c>
      <c r="D132" s="136">
        <v>40.630000000000003</v>
      </c>
      <c r="E132" s="136">
        <v>40.35</v>
      </c>
      <c r="F132" s="136">
        <v>40.58</v>
      </c>
      <c r="G132" s="136">
        <v>40.39</v>
      </c>
      <c r="H132" s="136">
        <v>40.54</v>
      </c>
      <c r="I132" s="136">
        <v>40.54</v>
      </c>
      <c r="J132" s="136">
        <v>40.590000000000003</v>
      </c>
      <c r="K132" s="278">
        <v>40.72</v>
      </c>
      <c r="M132" s="263">
        <f t="shared" si="11"/>
        <v>120</v>
      </c>
      <c r="N132" s="266">
        <f t="shared" si="16"/>
        <v>-0.10558139535059752</v>
      </c>
      <c r="O132" s="266">
        <f t="shared" si="16"/>
        <v>8.6844186046517606</v>
      </c>
      <c r="P132" s="266">
        <f t="shared" si="16"/>
        <v>8.1944186046503091</v>
      </c>
      <c r="Q132" s="266">
        <f t="shared" si="16"/>
        <v>26.544418604654375</v>
      </c>
      <c r="R132" s="266">
        <f t="shared" si="16"/>
        <v>15.534418604648636</v>
      </c>
      <c r="S132" s="266">
        <f t="shared" si="16"/>
        <v>12.404418604645052</v>
      </c>
      <c r="T132" s="266">
        <f t="shared" si="16"/>
        <v>4.8644186046490105</v>
      </c>
      <c r="U132" s="266">
        <f t="shared" si="16"/>
        <v>54.364418604651192</v>
      </c>
      <c r="V132" s="266">
        <f t="shared" si="16"/>
        <v>101.50441860465324</v>
      </c>
    </row>
    <row r="133" spans="2:22" x14ac:dyDescent="0.25">
      <c r="B133">
        <f t="shared" si="13"/>
        <v>121</v>
      </c>
      <c r="C133" s="277">
        <v>40.64</v>
      </c>
      <c r="D133" s="136">
        <v>40.549999999999997</v>
      </c>
      <c r="E133" s="136">
        <v>40.22</v>
      </c>
      <c r="F133" s="136">
        <v>40.35</v>
      </c>
      <c r="G133" s="136">
        <v>40.44</v>
      </c>
      <c r="H133" s="136">
        <v>40.4</v>
      </c>
      <c r="I133" s="136">
        <v>40.56</v>
      </c>
      <c r="J133" s="136">
        <v>40.11</v>
      </c>
      <c r="K133" s="278">
        <v>40.700000000000003</v>
      </c>
      <c r="M133" s="263">
        <f t="shared" si="11"/>
        <v>121</v>
      </c>
      <c r="N133" s="266">
        <f t="shared" si="16"/>
        <v>0.10837209302150086</v>
      </c>
      <c r="O133" s="266">
        <f t="shared" si="16"/>
        <v>8.8083720930238556</v>
      </c>
      <c r="P133" s="266">
        <f t="shared" si="16"/>
        <v>7.9883720930224058</v>
      </c>
      <c r="Q133" s="266">
        <f t="shared" si="16"/>
        <v>26.468372093026474</v>
      </c>
      <c r="R133" s="266">
        <f t="shared" si="16"/>
        <v>15.548372093020731</v>
      </c>
      <c r="S133" s="266">
        <f t="shared" si="16"/>
        <v>12.378372093017148</v>
      </c>
      <c r="T133" s="266">
        <f t="shared" si="16"/>
        <v>4.9983720930211106</v>
      </c>
      <c r="U133" s="266">
        <f t="shared" si="16"/>
        <v>54.048372093023289</v>
      </c>
      <c r="V133" s="266">
        <f t="shared" si="16"/>
        <v>101.77837209302534</v>
      </c>
    </row>
    <row r="134" spans="2:22" x14ac:dyDescent="0.25">
      <c r="B134">
        <f t="shared" si="13"/>
        <v>122</v>
      </c>
      <c r="C134" s="277">
        <v>40.53</v>
      </c>
      <c r="D134" s="136">
        <v>40.56</v>
      </c>
      <c r="E134" s="136">
        <v>40.4</v>
      </c>
      <c r="F134" s="136">
        <v>40.549999999999997</v>
      </c>
      <c r="G134" s="136">
        <v>40.53</v>
      </c>
      <c r="H134" s="136">
        <v>40.36</v>
      </c>
      <c r="I134" s="136">
        <v>40.36</v>
      </c>
      <c r="J134" s="136">
        <v>40.49</v>
      </c>
      <c r="K134" s="278">
        <v>40.79</v>
      </c>
      <c r="M134" s="263">
        <f t="shared" si="11"/>
        <v>122</v>
      </c>
      <c r="N134" s="266">
        <f t="shared" si="16"/>
        <v>0.2123255813935998</v>
      </c>
      <c r="O134" s="266">
        <f t="shared" si="16"/>
        <v>8.9423255813959557</v>
      </c>
      <c r="P134" s="266">
        <f t="shared" si="16"/>
        <v>7.9623255813945022</v>
      </c>
      <c r="Q134" s="266">
        <f t="shared" si="16"/>
        <v>26.592325581398569</v>
      </c>
      <c r="R134" s="266">
        <f t="shared" si="16"/>
        <v>15.65232558139283</v>
      </c>
      <c r="S134" s="266">
        <f t="shared" si="16"/>
        <v>12.312325581389246</v>
      </c>
      <c r="T134" s="266">
        <f t="shared" si="16"/>
        <v>4.9323255813932079</v>
      </c>
      <c r="U134" s="266">
        <f t="shared" si="16"/>
        <v>54.112325581395389</v>
      </c>
      <c r="V134" s="266">
        <f t="shared" si="16"/>
        <v>102.14232558139744</v>
      </c>
    </row>
    <row r="135" spans="2:22" x14ac:dyDescent="0.25">
      <c r="B135">
        <f t="shared" si="13"/>
        <v>123</v>
      </c>
      <c r="C135" s="277">
        <v>40.520000000000003</v>
      </c>
      <c r="D135" s="136">
        <v>40.19</v>
      </c>
      <c r="E135" s="136">
        <v>40.14</v>
      </c>
      <c r="F135" s="136">
        <v>40.32</v>
      </c>
      <c r="G135" s="136">
        <v>40.619999999999997</v>
      </c>
      <c r="H135" s="136">
        <v>40.46</v>
      </c>
      <c r="I135" s="136">
        <v>40.39</v>
      </c>
      <c r="J135" s="136">
        <v>40.83</v>
      </c>
      <c r="K135" s="278">
        <v>40.880000000000003</v>
      </c>
      <c r="M135" s="263">
        <f t="shared" si="11"/>
        <v>123</v>
      </c>
      <c r="N135" s="266">
        <f t="shared" si="16"/>
        <v>0.30627906976570074</v>
      </c>
      <c r="O135" s="266">
        <f t="shared" si="16"/>
        <v>8.7062790697680512</v>
      </c>
      <c r="P135" s="266">
        <f t="shared" si="16"/>
        <v>7.6762790697666006</v>
      </c>
      <c r="Q135" s="266">
        <f t="shared" si="16"/>
        <v>26.486279069770667</v>
      </c>
      <c r="R135" s="266">
        <f t="shared" si="16"/>
        <v>15.846279069764925</v>
      </c>
      <c r="S135" s="266">
        <f t="shared" si="16"/>
        <v>12.346279069761344</v>
      </c>
      <c r="T135" s="266">
        <f t="shared" si="16"/>
        <v>4.8962790697653062</v>
      </c>
      <c r="U135" s="266">
        <f t="shared" si="16"/>
        <v>54.516279069767485</v>
      </c>
      <c r="V135" s="266">
        <f t="shared" si="16"/>
        <v>102.59627906976954</v>
      </c>
    </row>
    <row r="136" spans="2:22" x14ac:dyDescent="0.25">
      <c r="B136">
        <f t="shared" si="13"/>
        <v>124</v>
      </c>
      <c r="C136" s="277">
        <v>40.17</v>
      </c>
      <c r="D136" s="136">
        <v>40.32</v>
      </c>
      <c r="E136" s="136">
        <v>40.4</v>
      </c>
      <c r="F136" s="136">
        <v>40.49</v>
      </c>
      <c r="G136" s="136">
        <v>40.799999999999997</v>
      </c>
      <c r="H136" s="136">
        <v>40.43</v>
      </c>
      <c r="I136" s="136">
        <v>40.4</v>
      </c>
      <c r="J136" s="136">
        <v>40.520000000000003</v>
      </c>
      <c r="K136" s="278">
        <v>40.93</v>
      </c>
      <c r="M136" s="263">
        <f t="shared" si="11"/>
        <v>124</v>
      </c>
      <c r="N136" s="266">
        <f t="shared" si="16"/>
        <v>5.0232558137800254E-2</v>
      </c>
      <c r="O136" s="266">
        <f t="shared" si="16"/>
        <v>8.6002325581401493</v>
      </c>
      <c r="P136" s="266">
        <f t="shared" si="16"/>
        <v>7.650232558138697</v>
      </c>
      <c r="Q136" s="266">
        <f t="shared" si="16"/>
        <v>26.550232558142767</v>
      </c>
      <c r="R136" s="266">
        <f t="shared" si="16"/>
        <v>16.22023255813702</v>
      </c>
      <c r="S136" s="266">
        <f t="shared" si="16"/>
        <v>12.350232558133442</v>
      </c>
      <c r="T136" s="266">
        <f t="shared" si="16"/>
        <v>4.8702325581374026</v>
      </c>
      <c r="U136" s="266">
        <f t="shared" si="16"/>
        <v>54.610232558139586</v>
      </c>
      <c r="V136" s="266">
        <f t="shared" si="16"/>
        <v>103.10023255814164</v>
      </c>
    </row>
    <row r="137" spans="2:22" x14ac:dyDescent="0.25">
      <c r="B137">
        <f t="shared" si="13"/>
        <v>125</v>
      </c>
      <c r="C137" s="277">
        <v>40.92</v>
      </c>
      <c r="D137" s="136">
        <v>40.32</v>
      </c>
      <c r="E137" s="136">
        <v>40.04</v>
      </c>
      <c r="F137" s="136">
        <v>40.72</v>
      </c>
      <c r="G137" s="136">
        <v>40.43</v>
      </c>
      <c r="H137" s="136">
        <v>40.58</v>
      </c>
      <c r="I137" s="136">
        <v>40.44</v>
      </c>
      <c r="J137" s="136">
        <v>40.630000000000003</v>
      </c>
      <c r="K137" s="278">
        <v>40.64</v>
      </c>
      <c r="M137" s="263">
        <f t="shared" si="11"/>
        <v>125</v>
      </c>
      <c r="N137" s="266">
        <f t="shared" si="16"/>
        <v>0.54418604650989977</v>
      </c>
      <c r="O137" s="266">
        <f t="shared" si="16"/>
        <v>8.4941860465122474</v>
      </c>
      <c r="P137" s="266">
        <f t="shared" si="16"/>
        <v>7.2641860465107939</v>
      </c>
      <c r="Q137" s="266">
        <f t="shared" si="16"/>
        <v>26.844186046514864</v>
      </c>
      <c r="R137" s="266">
        <f t="shared" si="16"/>
        <v>16.224186046509118</v>
      </c>
      <c r="S137" s="266">
        <f t="shared" si="16"/>
        <v>12.504186046505538</v>
      </c>
      <c r="T137" s="266">
        <f t="shared" si="16"/>
        <v>4.8841860465094982</v>
      </c>
      <c r="U137" s="266">
        <f t="shared" si="16"/>
        <v>54.814186046511686</v>
      </c>
      <c r="V137" s="266">
        <f t="shared" si="16"/>
        <v>103.31418604651374</v>
      </c>
    </row>
    <row r="138" spans="2:22" x14ac:dyDescent="0.25">
      <c r="B138">
        <f t="shared" si="13"/>
        <v>126</v>
      </c>
      <c r="C138" s="277">
        <v>40.53</v>
      </c>
      <c r="D138" s="136">
        <v>40.200000000000003</v>
      </c>
      <c r="E138" s="136">
        <v>40.18</v>
      </c>
      <c r="F138" s="136">
        <v>40.36</v>
      </c>
      <c r="G138" s="136">
        <v>40.6</v>
      </c>
      <c r="H138" s="136">
        <v>40.47</v>
      </c>
      <c r="I138" s="136">
        <v>40.39</v>
      </c>
      <c r="J138" s="136">
        <v>40.57</v>
      </c>
      <c r="K138" s="278">
        <v>40.56</v>
      </c>
      <c r="M138" s="263">
        <f t="shared" si="11"/>
        <v>126</v>
      </c>
      <c r="N138" s="266">
        <f t="shared" si="16"/>
        <v>0.64813953488199871</v>
      </c>
      <c r="O138" s="266">
        <f t="shared" si="16"/>
        <v>8.2681395348843481</v>
      </c>
      <c r="P138" s="266">
        <f t="shared" si="16"/>
        <v>7.0181395348828914</v>
      </c>
      <c r="Q138" s="266">
        <f t="shared" si="16"/>
        <v>26.778139534886961</v>
      </c>
      <c r="R138" s="266">
        <f t="shared" si="16"/>
        <v>16.398139534881217</v>
      </c>
      <c r="S138" s="266">
        <f t="shared" si="16"/>
        <v>12.548139534877635</v>
      </c>
      <c r="T138" s="266">
        <f t="shared" si="16"/>
        <v>4.8481395348815965</v>
      </c>
      <c r="U138" s="266">
        <f t="shared" si="16"/>
        <v>54.958139534883784</v>
      </c>
      <c r="V138" s="266">
        <f t="shared" si="16"/>
        <v>103.44813953488584</v>
      </c>
    </row>
    <row r="139" spans="2:22" x14ac:dyDescent="0.25">
      <c r="B139">
        <f t="shared" si="13"/>
        <v>127</v>
      </c>
      <c r="C139" s="277">
        <v>40.5</v>
      </c>
      <c r="D139" s="136">
        <v>40.24</v>
      </c>
      <c r="E139" s="136">
        <v>40.299999999999997</v>
      </c>
      <c r="F139" s="136">
        <v>40.58</v>
      </c>
      <c r="G139" s="136">
        <v>40.47</v>
      </c>
      <c r="H139" s="136">
        <v>40.42</v>
      </c>
      <c r="I139" s="136">
        <v>40.61</v>
      </c>
      <c r="J139" s="136">
        <v>40.33</v>
      </c>
      <c r="K139" s="278">
        <v>41.08</v>
      </c>
      <c r="M139" s="263">
        <f t="shared" si="11"/>
        <v>127</v>
      </c>
      <c r="N139" s="266">
        <f t="shared" si="16"/>
        <v>0.72209302325409652</v>
      </c>
      <c r="O139" s="266">
        <f t="shared" si="16"/>
        <v>8.0820930232564479</v>
      </c>
      <c r="P139" s="266">
        <f t="shared" si="16"/>
        <v>6.8920930232549864</v>
      </c>
      <c r="Q139" s="266">
        <f t="shared" si="16"/>
        <v>26.932093023259057</v>
      </c>
      <c r="R139" s="266">
        <f t="shared" si="16"/>
        <v>16.442093023253314</v>
      </c>
      <c r="S139" s="266">
        <f t="shared" si="16"/>
        <v>12.542093023249734</v>
      </c>
      <c r="T139" s="266">
        <f t="shared" si="16"/>
        <v>5.0320930232536938</v>
      </c>
      <c r="U139" s="266">
        <f t="shared" si="16"/>
        <v>54.862093023255881</v>
      </c>
      <c r="V139" s="266">
        <f t="shared" si="16"/>
        <v>104.10209302325794</v>
      </c>
    </row>
    <row r="140" spans="2:22" x14ac:dyDescent="0.25">
      <c r="B140">
        <f t="shared" si="13"/>
        <v>128</v>
      </c>
      <c r="C140" s="277">
        <v>40.53</v>
      </c>
      <c r="D140" s="136">
        <v>40.17</v>
      </c>
      <c r="E140" s="136">
        <v>40.49</v>
      </c>
      <c r="F140" s="136">
        <v>40.479999999999997</v>
      </c>
      <c r="G140" s="136">
        <v>40.6</v>
      </c>
      <c r="H140" s="136">
        <v>40.51</v>
      </c>
      <c r="I140" s="136">
        <v>40.409999999999997</v>
      </c>
      <c r="J140" s="136">
        <v>40.46</v>
      </c>
      <c r="K140" s="278">
        <v>40.630000000000003</v>
      </c>
      <c r="M140" s="263">
        <f t="shared" ref="M140:M184" si="17">B140</f>
        <v>128</v>
      </c>
      <c r="N140" s="266">
        <f t="shared" si="16"/>
        <v>0.82604651162619547</v>
      </c>
      <c r="O140" s="266">
        <f t="shared" si="16"/>
        <v>7.8260465116285474</v>
      </c>
      <c r="P140" s="266">
        <f t="shared" si="16"/>
        <v>6.9560465116270862</v>
      </c>
      <c r="Q140" s="266">
        <f t="shared" si="16"/>
        <v>26.986046511631152</v>
      </c>
      <c r="R140" s="266">
        <f t="shared" si="16"/>
        <v>16.616046511625413</v>
      </c>
      <c r="S140" s="266">
        <f t="shared" si="16"/>
        <v>12.62604651162183</v>
      </c>
      <c r="T140" s="266">
        <f t="shared" si="16"/>
        <v>5.0160465116257882</v>
      </c>
      <c r="U140" s="266">
        <f t="shared" si="16"/>
        <v>54.896046511627979</v>
      </c>
      <c r="V140" s="266">
        <f t="shared" si="16"/>
        <v>104.30604651163003</v>
      </c>
    </row>
    <row r="141" spans="2:22" x14ac:dyDescent="0.25">
      <c r="B141">
        <f t="shared" si="13"/>
        <v>129</v>
      </c>
      <c r="C141" s="277">
        <v>40.4</v>
      </c>
      <c r="D141" s="136">
        <v>40.58</v>
      </c>
      <c r="E141" s="136">
        <v>40.46</v>
      </c>
      <c r="F141" s="136">
        <v>40.33</v>
      </c>
      <c r="G141" s="136">
        <v>40.46</v>
      </c>
      <c r="H141" s="136">
        <v>40.590000000000003</v>
      </c>
      <c r="I141" s="136">
        <v>40.4</v>
      </c>
      <c r="J141" s="136">
        <v>40.54</v>
      </c>
      <c r="K141" s="278">
        <v>40.72</v>
      </c>
      <c r="M141" s="263">
        <f t="shared" si="17"/>
        <v>129</v>
      </c>
      <c r="N141" s="266">
        <f t="shared" ref="N141:V156" si="18">IF(C141&gt;60,C141-$H$4+N140-$H$5,C141-$H$4+N140)</f>
        <v>0.79999999999829186</v>
      </c>
      <c r="O141" s="266">
        <f t="shared" si="18"/>
        <v>7.9800000000006435</v>
      </c>
      <c r="P141" s="266">
        <f t="shared" si="18"/>
        <v>6.9899999999991849</v>
      </c>
      <c r="Q141" s="266">
        <f t="shared" si="18"/>
        <v>26.890000000003248</v>
      </c>
      <c r="R141" s="266">
        <f t="shared" si="18"/>
        <v>16.649999999997512</v>
      </c>
      <c r="S141" s="266">
        <f t="shared" si="18"/>
        <v>12.789999999993931</v>
      </c>
      <c r="T141" s="266">
        <f t="shared" si="18"/>
        <v>4.9899999999978846</v>
      </c>
      <c r="U141" s="266">
        <f t="shared" si="18"/>
        <v>55.010000000000076</v>
      </c>
      <c r="V141" s="266">
        <f t="shared" si="18"/>
        <v>104.60000000000213</v>
      </c>
    </row>
    <row r="142" spans="2:22" x14ac:dyDescent="0.25">
      <c r="B142">
        <f t="shared" si="13"/>
        <v>130</v>
      </c>
      <c r="C142" s="277">
        <v>40.520000000000003</v>
      </c>
      <c r="D142" s="136">
        <v>40.4</v>
      </c>
      <c r="E142" s="136">
        <v>40.22</v>
      </c>
      <c r="F142" s="136">
        <v>41.37</v>
      </c>
      <c r="G142" s="136">
        <v>40.44</v>
      </c>
      <c r="H142" s="136">
        <v>40.549999999999997</v>
      </c>
      <c r="I142" s="136">
        <v>40.39</v>
      </c>
      <c r="J142" s="136">
        <v>41</v>
      </c>
      <c r="K142" s="278">
        <v>41</v>
      </c>
      <c r="M142" s="263">
        <f t="shared" si="17"/>
        <v>130</v>
      </c>
      <c r="N142" s="266">
        <f t="shared" si="18"/>
        <v>0.89395348837039279</v>
      </c>
      <c r="O142" s="266">
        <f t="shared" si="18"/>
        <v>7.9539534883727399</v>
      </c>
      <c r="P142" s="266">
        <f t="shared" si="18"/>
        <v>6.7839534883712815</v>
      </c>
      <c r="Q142" s="266">
        <f t="shared" si="18"/>
        <v>27.833953488375343</v>
      </c>
      <c r="R142" s="266">
        <f t="shared" si="18"/>
        <v>16.663953488369607</v>
      </c>
      <c r="S142" s="266">
        <f t="shared" si="18"/>
        <v>12.913953488366026</v>
      </c>
      <c r="T142" s="266">
        <f t="shared" si="18"/>
        <v>4.9539534883699829</v>
      </c>
      <c r="U142" s="266">
        <f t="shared" si="18"/>
        <v>55.583953488372174</v>
      </c>
      <c r="V142" s="266">
        <f t="shared" si="18"/>
        <v>105.17395348837422</v>
      </c>
    </row>
    <row r="143" spans="2:22" x14ac:dyDescent="0.25">
      <c r="B143">
        <f t="shared" ref="B143:B189" si="19">1+B142</f>
        <v>131</v>
      </c>
      <c r="C143" s="277">
        <v>40.68</v>
      </c>
      <c r="D143" s="136">
        <v>40.54</v>
      </c>
      <c r="E143" s="136">
        <v>40.65</v>
      </c>
      <c r="F143" s="136">
        <v>40.909999999999997</v>
      </c>
      <c r="G143" s="136">
        <v>40.57</v>
      </c>
      <c r="H143" s="136">
        <v>40.94</v>
      </c>
      <c r="I143" s="136">
        <v>40.520000000000003</v>
      </c>
      <c r="J143" s="136">
        <v>40.590000000000003</v>
      </c>
      <c r="K143" s="278">
        <v>41.08</v>
      </c>
      <c r="M143" s="263">
        <f t="shared" si="17"/>
        <v>131</v>
      </c>
      <c r="N143" s="266">
        <f t="shared" si="18"/>
        <v>1.1479069767424903</v>
      </c>
      <c r="O143" s="266">
        <f t="shared" si="18"/>
        <v>8.0679069767448368</v>
      </c>
      <c r="P143" s="266">
        <f t="shared" si="18"/>
        <v>7.0079069767433779</v>
      </c>
      <c r="Q143" s="266">
        <f t="shared" si="18"/>
        <v>28.317906976747437</v>
      </c>
      <c r="R143" s="266">
        <f t="shared" si="18"/>
        <v>16.807906976741705</v>
      </c>
      <c r="S143" s="266">
        <f t="shared" si="18"/>
        <v>13.427906976738122</v>
      </c>
      <c r="T143" s="266">
        <f t="shared" si="18"/>
        <v>5.0479069767420839</v>
      </c>
      <c r="U143" s="266">
        <f t="shared" si="18"/>
        <v>55.747906976744275</v>
      </c>
      <c r="V143" s="266">
        <f t="shared" si="18"/>
        <v>105.82790697674632</v>
      </c>
    </row>
    <row r="144" spans="2:22" x14ac:dyDescent="0.25">
      <c r="B144">
        <f t="shared" si="19"/>
        <v>132</v>
      </c>
      <c r="C144" s="277">
        <v>135.18</v>
      </c>
      <c r="D144" s="136">
        <v>40.46</v>
      </c>
      <c r="E144" s="136">
        <v>40.32</v>
      </c>
      <c r="F144" s="136">
        <v>40.54</v>
      </c>
      <c r="G144" s="136">
        <v>40.61</v>
      </c>
      <c r="H144" s="136">
        <v>40.57</v>
      </c>
      <c r="I144" s="136">
        <v>40.64</v>
      </c>
      <c r="J144" s="136">
        <v>40.6</v>
      </c>
      <c r="K144" s="278">
        <v>41.2</v>
      </c>
      <c r="M144" s="263">
        <f t="shared" si="17"/>
        <v>132</v>
      </c>
      <c r="N144" s="266">
        <f t="shared" si="18"/>
        <v>5.9018604651145949</v>
      </c>
      <c r="O144" s="266">
        <f t="shared" si="18"/>
        <v>8.1018604651169355</v>
      </c>
      <c r="P144" s="266">
        <f t="shared" si="18"/>
        <v>6.901860465115476</v>
      </c>
      <c r="Q144" s="266">
        <f t="shared" si="18"/>
        <v>28.431860465119534</v>
      </c>
      <c r="R144" s="266">
        <f t="shared" si="18"/>
        <v>16.991860465113803</v>
      </c>
      <c r="S144" s="266">
        <f t="shared" si="18"/>
        <v>13.57186046511022</v>
      </c>
      <c r="T144" s="266">
        <f t="shared" si="18"/>
        <v>5.2618604651141823</v>
      </c>
      <c r="U144" s="266">
        <f t="shared" si="18"/>
        <v>55.921860465116374</v>
      </c>
      <c r="V144" s="266">
        <f t="shared" si="18"/>
        <v>106.60186046511842</v>
      </c>
    </row>
    <row r="145" spans="2:22" x14ac:dyDescent="0.25">
      <c r="B145">
        <f t="shared" si="19"/>
        <v>133</v>
      </c>
      <c r="C145" s="277">
        <v>42.78</v>
      </c>
      <c r="D145" s="136">
        <v>40.85</v>
      </c>
      <c r="E145" s="136">
        <v>40.49</v>
      </c>
      <c r="F145" s="136">
        <v>40.659999999999997</v>
      </c>
      <c r="G145" s="136">
        <v>40.92</v>
      </c>
      <c r="H145" s="136">
        <v>40.44</v>
      </c>
      <c r="I145" s="136">
        <v>40.56</v>
      </c>
      <c r="J145" s="136">
        <v>40.520000000000003</v>
      </c>
      <c r="K145" s="278">
        <v>40.729999999999997</v>
      </c>
      <c r="M145" s="263">
        <f t="shared" si="17"/>
        <v>133</v>
      </c>
      <c r="N145" s="266">
        <f t="shared" si="18"/>
        <v>8.2558139534866939</v>
      </c>
      <c r="O145" s="266">
        <f t="shared" si="18"/>
        <v>8.5258139534890347</v>
      </c>
      <c r="P145" s="266">
        <f t="shared" si="18"/>
        <v>6.9658139534875758</v>
      </c>
      <c r="Q145" s="266">
        <f t="shared" si="18"/>
        <v>28.665813953491629</v>
      </c>
      <c r="R145" s="266">
        <f t="shared" si="18"/>
        <v>17.485813953485902</v>
      </c>
      <c r="S145" s="266">
        <f t="shared" si="18"/>
        <v>13.585813953482315</v>
      </c>
      <c r="T145" s="266">
        <f t="shared" si="18"/>
        <v>5.3958139534862823</v>
      </c>
      <c r="U145" s="266">
        <f t="shared" si="18"/>
        <v>56.015813953488475</v>
      </c>
      <c r="V145" s="266">
        <f t="shared" si="18"/>
        <v>106.90581395349051</v>
      </c>
    </row>
    <row r="146" spans="2:22" x14ac:dyDescent="0.25">
      <c r="B146">
        <f t="shared" si="19"/>
        <v>134</v>
      </c>
      <c r="C146" s="277">
        <v>40.53</v>
      </c>
      <c r="D146" s="136">
        <v>40.520000000000003</v>
      </c>
      <c r="E146" s="136">
        <v>40.33</v>
      </c>
      <c r="F146" s="136">
        <v>40.409999999999997</v>
      </c>
      <c r="G146" s="136">
        <v>40.700000000000003</v>
      </c>
      <c r="H146" s="136">
        <v>40.64</v>
      </c>
      <c r="I146" s="136">
        <v>40.67</v>
      </c>
      <c r="J146" s="136">
        <v>43.51</v>
      </c>
      <c r="K146" s="278">
        <v>136.65</v>
      </c>
      <c r="M146" s="263">
        <f t="shared" si="17"/>
        <v>134</v>
      </c>
      <c r="N146" s="266">
        <f t="shared" si="18"/>
        <v>8.3597674418587928</v>
      </c>
      <c r="O146" s="266">
        <f t="shared" si="18"/>
        <v>8.6197674418611356</v>
      </c>
      <c r="P146" s="266">
        <f t="shared" si="18"/>
        <v>6.8697674418596719</v>
      </c>
      <c r="Q146" s="266">
        <f t="shared" si="18"/>
        <v>28.649767441863723</v>
      </c>
      <c r="R146" s="266">
        <f t="shared" si="18"/>
        <v>17.759767441858003</v>
      </c>
      <c r="S146" s="266">
        <f t="shared" si="18"/>
        <v>13.799767441854414</v>
      </c>
      <c r="T146" s="266">
        <f t="shared" si="18"/>
        <v>5.6397674418583819</v>
      </c>
      <c r="U146" s="266">
        <f t="shared" si="18"/>
        <v>59.099767441860571</v>
      </c>
      <c r="V146" s="266">
        <f t="shared" si="18"/>
        <v>113.12976744186261</v>
      </c>
    </row>
    <row r="147" spans="2:22" x14ac:dyDescent="0.25">
      <c r="B147">
        <f t="shared" si="19"/>
        <v>135</v>
      </c>
      <c r="C147" s="277">
        <v>40.229999999999997</v>
      </c>
      <c r="D147" s="136">
        <v>40.33</v>
      </c>
      <c r="E147" s="136">
        <v>40.54</v>
      </c>
      <c r="F147" s="136">
        <v>135.37</v>
      </c>
      <c r="G147" s="136">
        <v>137.05000000000001</v>
      </c>
      <c r="H147" s="269">
        <v>134.84</v>
      </c>
      <c r="I147" s="136">
        <v>40.340000000000003</v>
      </c>
      <c r="J147" s="136">
        <v>40.49</v>
      </c>
      <c r="K147" s="278">
        <v>42.42</v>
      </c>
      <c r="M147" s="263">
        <f t="shared" si="17"/>
        <v>135</v>
      </c>
      <c r="N147" s="266">
        <f t="shared" si="18"/>
        <v>8.1637209302308875</v>
      </c>
      <c r="O147" s="266">
        <f t="shared" si="18"/>
        <v>8.5237209302332317</v>
      </c>
      <c r="P147" s="266">
        <f t="shared" si="18"/>
        <v>6.9837209302317689</v>
      </c>
      <c r="Q147" s="266">
        <f t="shared" si="18"/>
        <v>33.593720930235833</v>
      </c>
      <c r="R147" s="266">
        <f t="shared" si="18"/>
        <v>24.383720930230112</v>
      </c>
      <c r="S147" s="266">
        <f t="shared" si="18"/>
        <v>18.213720930226515</v>
      </c>
      <c r="T147" s="266">
        <f t="shared" si="18"/>
        <v>5.5537209302304831</v>
      </c>
      <c r="U147" s="266">
        <f t="shared" si="18"/>
        <v>59.163720930232671</v>
      </c>
      <c r="V147" s="266">
        <f t="shared" si="18"/>
        <v>115.12372093023471</v>
      </c>
    </row>
    <row r="148" spans="2:22" x14ac:dyDescent="0.25">
      <c r="B148">
        <f t="shared" si="19"/>
        <v>136</v>
      </c>
      <c r="C148" s="277">
        <v>40.35</v>
      </c>
      <c r="D148" s="136">
        <v>40.29</v>
      </c>
      <c r="E148" s="136">
        <v>40.450000000000003</v>
      </c>
      <c r="F148" s="136">
        <v>41.48</v>
      </c>
      <c r="G148" s="136">
        <v>41.73</v>
      </c>
      <c r="H148" s="136">
        <v>41.5</v>
      </c>
      <c r="I148" s="136">
        <v>40.53</v>
      </c>
      <c r="J148" s="136">
        <v>40.33</v>
      </c>
      <c r="K148" s="278">
        <v>41.99</v>
      </c>
      <c r="M148" s="263">
        <f t="shared" si="17"/>
        <v>136</v>
      </c>
      <c r="N148" s="266">
        <f t="shared" si="18"/>
        <v>8.0876744186029867</v>
      </c>
      <c r="O148" s="266">
        <f t="shared" si="18"/>
        <v>8.3876744186053287</v>
      </c>
      <c r="P148" s="266">
        <f t="shared" si="18"/>
        <v>7.0076744186038695</v>
      </c>
      <c r="Q148" s="266">
        <f t="shared" si="18"/>
        <v>34.647674418607927</v>
      </c>
      <c r="R148" s="266">
        <f t="shared" si="18"/>
        <v>25.687674418602207</v>
      </c>
      <c r="S148" s="266">
        <f t="shared" si="18"/>
        <v>19.287674418598613</v>
      </c>
      <c r="T148" s="266">
        <f t="shared" si="18"/>
        <v>5.657674418602582</v>
      </c>
      <c r="U148" s="266">
        <f t="shared" si="18"/>
        <v>59.067674418604767</v>
      </c>
      <c r="V148" s="266">
        <f t="shared" si="18"/>
        <v>116.6876744186068</v>
      </c>
    </row>
    <row r="149" spans="2:22" x14ac:dyDescent="0.25">
      <c r="B149">
        <f t="shared" si="19"/>
        <v>137</v>
      </c>
      <c r="C149" s="277">
        <v>40.64</v>
      </c>
      <c r="D149" s="136">
        <v>40.69</v>
      </c>
      <c r="E149" s="136">
        <v>40.67</v>
      </c>
      <c r="F149" s="136">
        <v>40.380000000000003</v>
      </c>
      <c r="G149" s="136">
        <v>40.340000000000003</v>
      </c>
      <c r="H149" s="136">
        <v>40.51</v>
      </c>
      <c r="I149" s="136">
        <v>40.619999999999997</v>
      </c>
      <c r="J149" s="136">
        <v>40.590000000000003</v>
      </c>
      <c r="K149" s="278">
        <v>40.92</v>
      </c>
      <c r="M149" s="263">
        <f t="shared" si="17"/>
        <v>137</v>
      </c>
      <c r="N149" s="266">
        <f t="shared" si="18"/>
        <v>8.3016279069750851</v>
      </c>
      <c r="O149" s="266">
        <f t="shared" si="18"/>
        <v>8.6516279069774242</v>
      </c>
      <c r="P149" s="266">
        <f t="shared" si="18"/>
        <v>7.251627906975969</v>
      </c>
      <c r="Q149" s="266">
        <f t="shared" si="18"/>
        <v>34.601627906980028</v>
      </c>
      <c r="R149" s="266">
        <f t="shared" si="18"/>
        <v>25.601627906974308</v>
      </c>
      <c r="S149" s="266">
        <f t="shared" si="18"/>
        <v>19.371627906970708</v>
      </c>
      <c r="T149" s="266">
        <f t="shared" si="18"/>
        <v>5.8516279069746773</v>
      </c>
      <c r="U149" s="266">
        <f t="shared" si="18"/>
        <v>59.231627906976868</v>
      </c>
      <c r="V149" s="266">
        <f t="shared" si="18"/>
        <v>117.1816279069789</v>
      </c>
    </row>
    <row r="150" spans="2:22" x14ac:dyDescent="0.25">
      <c r="B150">
        <f t="shared" si="19"/>
        <v>138</v>
      </c>
      <c r="C150" s="277">
        <v>40.369999999999997</v>
      </c>
      <c r="D150" s="136">
        <v>40.42</v>
      </c>
      <c r="E150" s="136">
        <v>40.76</v>
      </c>
      <c r="F150" s="136">
        <v>40.43</v>
      </c>
      <c r="G150" s="136">
        <v>40.31</v>
      </c>
      <c r="H150" s="136">
        <v>40.46</v>
      </c>
      <c r="I150" s="136">
        <v>41.13</v>
      </c>
      <c r="J150" s="136">
        <v>135.27000000000001</v>
      </c>
      <c r="K150" s="278">
        <v>40.729999999999997</v>
      </c>
      <c r="M150" s="263">
        <f t="shared" si="17"/>
        <v>138</v>
      </c>
      <c r="N150" s="266">
        <f t="shared" si="18"/>
        <v>8.2455813953471804</v>
      </c>
      <c r="O150" s="266">
        <f t="shared" si="18"/>
        <v>8.6455813953495237</v>
      </c>
      <c r="P150" s="266">
        <f t="shared" si="18"/>
        <v>7.5855813953480649</v>
      </c>
      <c r="Q150" s="266">
        <f t="shared" si="18"/>
        <v>34.605581395352125</v>
      </c>
      <c r="R150" s="266">
        <f t="shared" si="18"/>
        <v>25.485581395346408</v>
      </c>
      <c r="S150" s="266">
        <f t="shared" si="18"/>
        <v>19.405581395342807</v>
      </c>
      <c r="T150" s="266">
        <f t="shared" si="18"/>
        <v>6.5555813953467776</v>
      </c>
      <c r="U150" s="266">
        <f t="shared" si="18"/>
        <v>64.075581395348991</v>
      </c>
      <c r="V150" s="266">
        <f t="shared" si="18"/>
        <v>117.48558139535101</v>
      </c>
    </row>
    <row r="151" spans="2:22" x14ac:dyDescent="0.25">
      <c r="B151">
        <f t="shared" si="19"/>
        <v>139</v>
      </c>
      <c r="C151" s="277">
        <v>40.340000000000003</v>
      </c>
      <c r="D151" s="136">
        <v>40.19</v>
      </c>
      <c r="E151" s="136">
        <v>135.63999999999999</v>
      </c>
      <c r="F151" s="136">
        <v>40.25</v>
      </c>
      <c r="G151" s="136">
        <v>40.11</v>
      </c>
      <c r="H151" s="136">
        <v>40.31</v>
      </c>
      <c r="I151" s="136">
        <v>40.770000000000003</v>
      </c>
      <c r="J151" s="136">
        <v>41.88</v>
      </c>
      <c r="K151" s="278">
        <v>41.68</v>
      </c>
      <c r="M151" s="263">
        <f t="shared" si="17"/>
        <v>139</v>
      </c>
      <c r="N151" s="266">
        <f t="shared" si="18"/>
        <v>8.1595348837192816</v>
      </c>
      <c r="O151" s="266">
        <f t="shared" si="18"/>
        <v>8.4095348837216193</v>
      </c>
      <c r="P151" s="266">
        <f t="shared" si="18"/>
        <v>12.799534883720156</v>
      </c>
      <c r="Q151" s="266">
        <f t="shared" si="18"/>
        <v>34.429534883724223</v>
      </c>
      <c r="R151" s="266">
        <f t="shared" si="18"/>
        <v>25.169534883718505</v>
      </c>
      <c r="S151" s="266">
        <f t="shared" si="18"/>
        <v>19.289534883714907</v>
      </c>
      <c r="T151" s="266">
        <f t="shared" si="18"/>
        <v>6.8995348837188786</v>
      </c>
      <c r="U151" s="266">
        <f t="shared" si="18"/>
        <v>65.529534883721084</v>
      </c>
      <c r="V151" s="266">
        <f t="shared" si="18"/>
        <v>118.73953488372311</v>
      </c>
    </row>
    <row r="152" spans="2:22" x14ac:dyDescent="0.25">
      <c r="B152">
        <f t="shared" si="19"/>
        <v>140</v>
      </c>
      <c r="C152" s="277">
        <v>40</v>
      </c>
      <c r="D152" s="136">
        <v>40.32</v>
      </c>
      <c r="E152" s="136">
        <v>41.96</v>
      </c>
      <c r="F152" s="136">
        <v>40.79</v>
      </c>
      <c r="G152" s="136">
        <v>40.42</v>
      </c>
      <c r="H152" s="136">
        <v>40.630000000000003</v>
      </c>
      <c r="I152" s="136">
        <v>135.01</v>
      </c>
      <c r="J152" s="136">
        <v>41.16</v>
      </c>
      <c r="K152" s="278">
        <v>41.27</v>
      </c>
      <c r="M152" s="263">
        <f t="shared" si="17"/>
        <v>140</v>
      </c>
      <c r="N152" s="266">
        <f t="shared" si="18"/>
        <v>7.7334883720913794</v>
      </c>
      <c r="O152" s="266">
        <f t="shared" si="18"/>
        <v>8.3034883720937174</v>
      </c>
      <c r="P152" s="266">
        <f t="shared" si="18"/>
        <v>14.333488372092255</v>
      </c>
      <c r="Q152" s="266">
        <f t="shared" si="18"/>
        <v>34.79348837209632</v>
      </c>
      <c r="R152" s="266">
        <f t="shared" si="18"/>
        <v>25.163488372090605</v>
      </c>
      <c r="S152" s="266">
        <f t="shared" si="18"/>
        <v>19.493488372087008</v>
      </c>
      <c r="T152" s="266">
        <f t="shared" si="18"/>
        <v>11.48348837209096</v>
      </c>
      <c r="U152" s="266">
        <f t="shared" si="18"/>
        <v>66.263488372093178</v>
      </c>
      <c r="V152" s="266">
        <f t="shared" si="18"/>
        <v>119.58348837209522</v>
      </c>
    </row>
    <row r="153" spans="2:22" x14ac:dyDescent="0.25">
      <c r="B153">
        <f t="shared" si="19"/>
        <v>141</v>
      </c>
      <c r="C153" s="277">
        <v>40.18</v>
      </c>
      <c r="D153" s="136">
        <v>40.130000000000003</v>
      </c>
      <c r="E153" s="136">
        <v>40.450000000000003</v>
      </c>
      <c r="F153" s="136">
        <v>40.06</v>
      </c>
      <c r="G153" s="136">
        <v>40.090000000000003</v>
      </c>
      <c r="H153" s="136">
        <v>40.299999999999997</v>
      </c>
      <c r="I153" s="136">
        <v>41.69</v>
      </c>
      <c r="J153" s="136">
        <v>40.98</v>
      </c>
      <c r="K153" s="278">
        <v>41.68</v>
      </c>
      <c r="M153" s="263">
        <f t="shared" si="17"/>
        <v>141</v>
      </c>
      <c r="N153" s="266">
        <f t="shared" si="18"/>
        <v>7.4874418604634769</v>
      </c>
      <c r="O153" s="266">
        <f t="shared" si="18"/>
        <v>8.0074418604658177</v>
      </c>
      <c r="P153" s="266">
        <f t="shared" si="18"/>
        <v>14.357441860464355</v>
      </c>
      <c r="Q153" s="266">
        <f t="shared" si="18"/>
        <v>34.42744186046842</v>
      </c>
      <c r="R153" s="266">
        <f t="shared" si="18"/>
        <v>24.827441860462706</v>
      </c>
      <c r="S153" s="266">
        <f t="shared" si="18"/>
        <v>19.367441860459103</v>
      </c>
      <c r="T153" s="266">
        <f t="shared" si="18"/>
        <v>12.747441860463056</v>
      </c>
      <c r="U153" s="266">
        <f t="shared" si="18"/>
        <v>66.817441860465266</v>
      </c>
      <c r="V153" s="266">
        <f t="shared" si="18"/>
        <v>120.83744186046732</v>
      </c>
    </row>
    <row r="154" spans="2:22" x14ac:dyDescent="0.25">
      <c r="B154">
        <f t="shared" si="19"/>
        <v>142</v>
      </c>
      <c r="C154" s="277">
        <v>40</v>
      </c>
      <c r="D154" s="136">
        <v>40.299999999999997</v>
      </c>
      <c r="E154" s="136">
        <v>40.36</v>
      </c>
      <c r="F154" s="136">
        <v>40.07</v>
      </c>
      <c r="G154" s="136">
        <v>40.119999999999997</v>
      </c>
      <c r="H154" s="136">
        <v>40.43</v>
      </c>
      <c r="I154" s="136">
        <v>40.9</v>
      </c>
      <c r="J154" s="136">
        <v>40.340000000000003</v>
      </c>
      <c r="K154" s="278">
        <v>41.14</v>
      </c>
      <c r="M154" s="263">
        <f t="shared" si="17"/>
        <v>142</v>
      </c>
      <c r="N154" s="266">
        <f t="shared" si="18"/>
        <v>7.0613953488355747</v>
      </c>
      <c r="O154" s="266">
        <f t="shared" si="18"/>
        <v>7.8813953488379127</v>
      </c>
      <c r="P154" s="266">
        <f t="shared" si="18"/>
        <v>14.291395348836453</v>
      </c>
      <c r="Q154" s="266">
        <f t="shared" si="18"/>
        <v>34.071395348840518</v>
      </c>
      <c r="R154" s="266">
        <f t="shared" si="18"/>
        <v>24.521395348834801</v>
      </c>
      <c r="S154" s="266">
        <f t="shared" si="18"/>
        <v>19.3713953488312</v>
      </c>
      <c r="T154" s="266">
        <f t="shared" si="18"/>
        <v>13.221395348835152</v>
      </c>
      <c r="U154" s="266">
        <f t="shared" si="18"/>
        <v>66.731395348837367</v>
      </c>
      <c r="V154" s="266">
        <f t="shared" si="18"/>
        <v>121.55139534883942</v>
      </c>
    </row>
    <row r="155" spans="2:22" x14ac:dyDescent="0.25">
      <c r="B155">
        <f t="shared" si="19"/>
        <v>143</v>
      </c>
      <c r="C155" s="277">
        <v>40.14</v>
      </c>
      <c r="D155" s="136">
        <v>40.22</v>
      </c>
      <c r="E155" s="136">
        <v>40.770000000000003</v>
      </c>
      <c r="F155" s="136">
        <v>39.909999999999997</v>
      </c>
      <c r="G155" s="136">
        <v>40.090000000000003</v>
      </c>
      <c r="H155" s="136">
        <v>40.39</v>
      </c>
      <c r="I155" s="136">
        <v>40.770000000000003</v>
      </c>
      <c r="J155" s="136">
        <v>40.35</v>
      </c>
      <c r="K155" s="278">
        <v>40.9</v>
      </c>
      <c r="M155" s="263">
        <f t="shared" si="17"/>
        <v>143</v>
      </c>
      <c r="N155" s="266">
        <f t="shared" si="18"/>
        <v>6.7753488372076731</v>
      </c>
      <c r="O155" s="266">
        <f t="shared" si="18"/>
        <v>7.6753488372100094</v>
      </c>
      <c r="P155" s="266">
        <f t="shared" si="18"/>
        <v>14.635348837208554</v>
      </c>
      <c r="Q155" s="266">
        <f t="shared" si="18"/>
        <v>33.555348837212613</v>
      </c>
      <c r="R155" s="266">
        <f t="shared" si="18"/>
        <v>24.185348837206902</v>
      </c>
      <c r="S155" s="266">
        <f t="shared" si="18"/>
        <v>19.335348837203298</v>
      </c>
      <c r="T155" s="266">
        <f t="shared" si="18"/>
        <v>13.565348837207253</v>
      </c>
      <c r="U155" s="266">
        <f t="shared" si="18"/>
        <v>66.655348837209459</v>
      </c>
      <c r="V155" s="266">
        <f t="shared" si="18"/>
        <v>122.02534883721151</v>
      </c>
    </row>
    <row r="156" spans="2:22" x14ac:dyDescent="0.25">
      <c r="B156">
        <f t="shared" si="19"/>
        <v>144</v>
      </c>
      <c r="C156" s="277">
        <v>40.229999999999997</v>
      </c>
      <c r="D156" s="136">
        <v>40.6</v>
      </c>
      <c r="E156" s="136">
        <v>40.18</v>
      </c>
      <c r="F156" s="136">
        <v>39.9</v>
      </c>
      <c r="G156" s="136">
        <v>40.020000000000003</v>
      </c>
      <c r="H156" s="136">
        <v>40.43</v>
      </c>
      <c r="I156" s="136">
        <v>40.79</v>
      </c>
      <c r="J156" s="136">
        <v>40.74</v>
      </c>
      <c r="K156" s="278">
        <v>41.23</v>
      </c>
      <c r="M156" s="263">
        <f t="shared" si="17"/>
        <v>144</v>
      </c>
      <c r="N156" s="266">
        <f t="shared" si="18"/>
        <v>6.5793023255797678</v>
      </c>
      <c r="O156" s="266">
        <f t="shared" si="18"/>
        <v>7.8493023255821086</v>
      </c>
      <c r="P156" s="266">
        <f t="shared" si="18"/>
        <v>14.389302325580651</v>
      </c>
      <c r="Q156" s="266">
        <f t="shared" si="18"/>
        <v>33.029302325584709</v>
      </c>
      <c r="R156" s="266">
        <f t="shared" si="18"/>
        <v>23.779302325579003</v>
      </c>
      <c r="S156" s="266">
        <f t="shared" si="18"/>
        <v>19.339302325575396</v>
      </c>
      <c r="T156" s="266">
        <f t="shared" si="18"/>
        <v>13.92930232557935</v>
      </c>
      <c r="U156" s="266">
        <f t="shared" si="18"/>
        <v>66.969302325581566</v>
      </c>
      <c r="V156" s="266">
        <f t="shared" si="18"/>
        <v>122.8293023255836</v>
      </c>
    </row>
    <row r="157" spans="2:22" x14ac:dyDescent="0.25">
      <c r="B157">
        <f t="shared" si="19"/>
        <v>145</v>
      </c>
      <c r="C157" s="277">
        <v>40.159999999999997</v>
      </c>
      <c r="D157" s="136">
        <v>40.18</v>
      </c>
      <c r="E157" s="136">
        <v>40.409999999999997</v>
      </c>
      <c r="F157" s="136">
        <v>40.159999999999997</v>
      </c>
      <c r="G157" s="136">
        <v>40.11</v>
      </c>
      <c r="H157" s="136">
        <v>40.19</v>
      </c>
      <c r="I157" s="136">
        <v>40.65</v>
      </c>
      <c r="J157" s="136">
        <v>40.5</v>
      </c>
      <c r="K157" s="278">
        <v>41.24</v>
      </c>
      <c r="M157" s="263">
        <f t="shared" si="17"/>
        <v>145</v>
      </c>
      <c r="N157" s="266">
        <f t="shared" ref="N157:V172" si="20">IF(C157&gt;60,C157-$H$4+N156-$H$5,C157-$H$4+N156)</f>
        <v>6.3132558139518622</v>
      </c>
      <c r="O157" s="266">
        <f t="shared" si="20"/>
        <v>7.6032558139542061</v>
      </c>
      <c r="P157" s="266">
        <f t="shared" si="20"/>
        <v>14.373255813952746</v>
      </c>
      <c r="Q157" s="266">
        <f t="shared" si="20"/>
        <v>32.763255813956803</v>
      </c>
      <c r="R157" s="266">
        <f t="shared" si="20"/>
        <v>23.4632558139511</v>
      </c>
      <c r="S157" s="266">
        <f t="shared" si="20"/>
        <v>19.103255813947492</v>
      </c>
      <c r="T157" s="266">
        <f t="shared" si="20"/>
        <v>14.153255813951446</v>
      </c>
      <c r="U157" s="266">
        <f t="shared" si="20"/>
        <v>67.043255813953664</v>
      </c>
      <c r="V157" s="266">
        <f t="shared" si="20"/>
        <v>123.6432558139557</v>
      </c>
    </row>
    <row r="158" spans="2:22" x14ac:dyDescent="0.25">
      <c r="B158">
        <f t="shared" si="19"/>
        <v>146</v>
      </c>
      <c r="C158" s="277">
        <v>40.06</v>
      </c>
      <c r="D158" s="136">
        <v>40.299999999999997</v>
      </c>
      <c r="E158" s="136">
        <v>40.78</v>
      </c>
      <c r="F158" s="136">
        <v>40.07</v>
      </c>
      <c r="G158" s="136">
        <v>40.03</v>
      </c>
      <c r="H158" s="136">
        <v>40.51</v>
      </c>
      <c r="I158" s="136">
        <v>40.75</v>
      </c>
      <c r="J158" s="136">
        <v>40.450000000000003</v>
      </c>
      <c r="K158" s="278">
        <v>41.32</v>
      </c>
      <c r="M158" s="263">
        <f t="shared" si="17"/>
        <v>146</v>
      </c>
      <c r="N158" s="266">
        <f t="shared" si="20"/>
        <v>5.9472093023239623</v>
      </c>
      <c r="O158" s="266">
        <f t="shared" si="20"/>
        <v>7.4772093023263011</v>
      </c>
      <c r="P158" s="266">
        <f t="shared" si="20"/>
        <v>14.727209302324844</v>
      </c>
      <c r="Q158" s="266">
        <f t="shared" si="20"/>
        <v>32.407209302328901</v>
      </c>
      <c r="R158" s="266">
        <f t="shared" si="20"/>
        <v>23.067209302323199</v>
      </c>
      <c r="S158" s="266">
        <f t="shared" si="20"/>
        <v>19.187209302319587</v>
      </c>
      <c r="T158" s="266">
        <f t="shared" si="20"/>
        <v>14.477209302323544</v>
      </c>
      <c r="U158" s="266">
        <f t="shared" si="20"/>
        <v>67.067209302325764</v>
      </c>
      <c r="V158" s="266">
        <f t="shared" si="20"/>
        <v>124.5372093023278</v>
      </c>
    </row>
    <row r="159" spans="2:22" x14ac:dyDescent="0.25">
      <c r="B159">
        <f t="shared" si="19"/>
        <v>147</v>
      </c>
      <c r="C159" s="277">
        <v>40.08</v>
      </c>
      <c r="D159" s="136">
        <v>40.1</v>
      </c>
      <c r="E159" s="136">
        <v>41.35</v>
      </c>
      <c r="F159" s="136">
        <v>39.950000000000003</v>
      </c>
      <c r="G159" s="136">
        <v>39.93</v>
      </c>
      <c r="H159" s="136">
        <v>40.270000000000003</v>
      </c>
      <c r="I159" s="136">
        <v>41.34</v>
      </c>
      <c r="J159" s="136">
        <v>40.590000000000003</v>
      </c>
      <c r="K159" s="278">
        <v>40.86</v>
      </c>
      <c r="M159" s="263">
        <f t="shared" si="17"/>
        <v>147</v>
      </c>
      <c r="N159" s="266">
        <f t="shared" si="20"/>
        <v>5.6011627906960584</v>
      </c>
      <c r="O159" s="266">
        <f t="shared" si="20"/>
        <v>7.1511627906984003</v>
      </c>
      <c r="P159" s="266">
        <f t="shared" si="20"/>
        <v>15.651162790696944</v>
      </c>
      <c r="Q159" s="266">
        <f t="shared" si="20"/>
        <v>31.931162790701002</v>
      </c>
      <c r="R159" s="266">
        <f t="shared" si="20"/>
        <v>22.571162790695297</v>
      </c>
      <c r="S159" s="266">
        <f t="shared" si="20"/>
        <v>19.031162790691688</v>
      </c>
      <c r="T159" s="266">
        <f t="shared" si="20"/>
        <v>15.391162790695645</v>
      </c>
      <c r="U159" s="266">
        <f t="shared" si="20"/>
        <v>67.231162790697866</v>
      </c>
      <c r="V159" s="266">
        <f t="shared" si="20"/>
        <v>124.97116279069989</v>
      </c>
    </row>
    <row r="160" spans="2:22" x14ac:dyDescent="0.25">
      <c r="B160">
        <f t="shared" si="19"/>
        <v>148</v>
      </c>
      <c r="C160" s="277">
        <v>40.18</v>
      </c>
      <c r="D160" s="136">
        <v>40.14</v>
      </c>
      <c r="E160" s="136">
        <v>41.72</v>
      </c>
      <c r="F160" s="136">
        <v>40.549999999999997</v>
      </c>
      <c r="G160" s="136">
        <v>40.06</v>
      </c>
      <c r="H160" s="136">
        <v>40.299999999999997</v>
      </c>
      <c r="I160" s="136">
        <v>41.52</v>
      </c>
      <c r="J160" s="136">
        <v>40.49</v>
      </c>
      <c r="K160" s="278">
        <v>41.02</v>
      </c>
      <c r="M160" s="263">
        <f t="shared" si="17"/>
        <v>148</v>
      </c>
      <c r="N160" s="266">
        <f t="shared" si="20"/>
        <v>5.3551162790681559</v>
      </c>
      <c r="O160" s="266">
        <f t="shared" si="20"/>
        <v>6.8651162790704987</v>
      </c>
      <c r="P160" s="266">
        <f t="shared" si="20"/>
        <v>16.94511627906904</v>
      </c>
      <c r="Q160" s="266">
        <f t="shared" si="20"/>
        <v>32.055116279073097</v>
      </c>
      <c r="R160" s="266">
        <f t="shared" si="20"/>
        <v>22.205116279067397</v>
      </c>
      <c r="S160" s="266">
        <f t="shared" si="20"/>
        <v>18.905116279063783</v>
      </c>
      <c r="T160" s="266">
        <f t="shared" si="20"/>
        <v>16.485116279067746</v>
      </c>
      <c r="U160" s="266">
        <f t="shared" si="20"/>
        <v>67.295116279069958</v>
      </c>
      <c r="V160" s="266">
        <f t="shared" si="20"/>
        <v>125.56511627907199</v>
      </c>
    </row>
    <row r="161" spans="2:22" x14ac:dyDescent="0.25">
      <c r="B161">
        <f t="shared" si="19"/>
        <v>149</v>
      </c>
      <c r="C161" s="277">
        <v>40.22</v>
      </c>
      <c r="D161" s="136">
        <v>40.29</v>
      </c>
      <c r="E161" s="136">
        <v>40.44</v>
      </c>
      <c r="F161" s="136">
        <v>40.119999999999997</v>
      </c>
      <c r="G161" s="136">
        <v>40.43</v>
      </c>
      <c r="H161" s="136">
        <v>40.58</v>
      </c>
      <c r="I161" s="136">
        <v>40.630000000000003</v>
      </c>
      <c r="J161" s="136">
        <v>40.44</v>
      </c>
      <c r="K161" s="278">
        <v>41.41</v>
      </c>
      <c r="M161" s="263">
        <f t="shared" si="17"/>
        <v>149</v>
      </c>
      <c r="N161" s="266">
        <f t="shared" si="20"/>
        <v>5.1490697674402526</v>
      </c>
      <c r="O161" s="266">
        <f t="shared" si="20"/>
        <v>6.7290697674425957</v>
      </c>
      <c r="P161" s="266">
        <f t="shared" si="20"/>
        <v>16.959069767441136</v>
      </c>
      <c r="Q161" s="266">
        <f t="shared" si="20"/>
        <v>31.749069767445192</v>
      </c>
      <c r="R161" s="266">
        <f t="shared" si="20"/>
        <v>22.209069767439495</v>
      </c>
      <c r="S161" s="266">
        <f t="shared" si="20"/>
        <v>19.059069767435879</v>
      </c>
      <c r="T161" s="266">
        <f t="shared" si="20"/>
        <v>16.689069767439847</v>
      </c>
      <c r="U161" s="266">
        <f t="shared" si="20"/>
        <v>67.309069767442054</v>
      </c>
      <c r="V161" s="266">
        <f t="shared" si="20"/>
        <v>126.54906976744408</v>
      </c>
    </row>
    <row r="162" spans="2:22" x14ac:dyDescent="0.25">
      <c r="B162">
        <f t="shared" si="19"/>
        <v>150</v>
      </c>
      <c r="C162" s="277">
        <v>40.07</v>
      </c>
      <c r="D162" s="136">
        <v>39.979999999999997</v>
      </c>
      <c r="E162" s="136">
        <v>41.84</v>
      </c>
      <c r="F162" s="136">
        <v>39.869999999999997</v>
      </c>
      <c r="G162" s="136">
        <v>40.659999999999997</v>
      </c>
      <c r="H162" s="136">
        <v>40.659999999999997</v>
      </c>
      <c r="I162" s="136">
        <v>41.93</v>
      </c>
      <c r="J162" s="136">
        <v>40.630000000000003</v>
      </c>
      <c r="K162" s="278">
        <v>40.78</v>
      </c>
      <c r="M162" s="263">
        <f t="shared" si="17"/>
        <v>150</v>
      </c>
      <c r="N162" s="266">
        <f t="shared" si="20"/>
        <v>4.7930232558123507</v>
      </c>
      <c r="O162" s="266">
        <f t="shared" si="20"/>
        <v>6.2830232558146903</v>
      </c>
      <c r="P162" s="266">
        <f t="shared" si="20"/>
        <v>18.373023255813237</v>
      </c>
      <c r="Q162" s="266">
        <f t="shared" si="20"/>
        <v>31.193023255817288</v>
      </c>
      <c r="R162" s="266">
        <f t="shared" si="20"/>
        <v>22.443023255811589</v>
      </c>
      <c r="S162" s="266">
        <f t="shared" si="20"/>
        <v>19.293023255807974</v>
      </c>
      <c r="T162" s="266">
        <f t="shared" si="20"/>
        <v>18.193023255811944</v>
      </c>
      <c r="U162" s="266">
        <f t="shared" si="20"/>
        <v>67.513023255814147</v>
      </c>
      <c r="V162" s="266">
        <f t="shared" si="20"/>
        <v>126.90302325581618</v>
      </c>
    </row>
    <row r="163" spans="2:22" x14ac:dyDescent="0.25">
      <c r="B163">
        <f t="shared" si="19"/>
        <v>151</v>
      </c>
      <c r="C163" s="277">
        <v>40.159999999999997</v>
      </c>
      <c r="D163" s="136">
        <v>40.130000000000003</v>
      </c>
      <c r="E163" s="136">
        <v>41.69</v>
      </c>
      <c r="F163" s="136">
        <v>40.18</v>
      </c>
      <c r="G163" s="136">
        <v>40.68</v>
      </c>
      <c r="H163" s="136">
        <v>41.3</v>
      </c>
      <c r="I163" s="136">
        <v>41.46</v>
      </c>
      <c r="J163" s="136">
        <v>40.369999999999997</v>
      </c>
      <c r="K163" s="278">
        <v>41.25</v>
      </c>
      <c r="M163" s="263">
        <f t="shared" si="17"/>
        <v>151</v>
      </c>
      <c r="N163" s="266">
        <f t="shared" si="20"/>
        <v>4.5269767441844451</v>
      </c>
      <c r="O163" s="266">
        <f t="shared" si="20"/>
        <v>5.9869767441867907</v>
      </c>
      <c r="P163" s="266">
        <f t="shared" si="20"/>
        <v>19.636976744185333</v>
      </c>
      <c r="Q163" s="266">
        <f t="shared" si="20"/>
        <v>30.946976744189385</v>
      </c>
      <c r="R163" s="266">
        <f t="shared" si="20"/>
        <v>22.696976744183686</v>
      </c>
      <c r="S163" s="266">
        <f t="shared" si="20"/>
        <v>20.166976744180069</v>
      </c>
      <c r="T163" s="266">
        <f t="shared" si="20"/>
        <v>19.226976744184043</v>
      </c>
      <c r="U163" s="266">
        <f t="shared" si="20"/>
        <v>67.45697674418625</v>
      </c>
      <c r="V163" s="266">
        <f t="shared" si="20"/>
        <v>127.72697674418828</v>
      </c>
    </row>
    <row r="164" spans="2:22" x14ac:dyDescent="0.25">
      <c r="B164">
        <f t="shared" si="19"/>
        <v>152</v>
      </c>
      <c r="C164" s="277">
        <v>40.25</v>
      </c>
      <c r="D164" s="136">
        <v>40.090000000000003</v>
      </c>
      <c r="E164" s="136">
        <v>40.450000000000003</v>
      </c>
      <c r="F164" s="136">
        <v>40.24</v>
      </c>
      <c r="G164" s="136">
        <v>40.450000000000003</v>
      </c>
      <c r="H164" s="136">
        <v>40.64</v>
      </c>
      <c r="I164" s="136">
        <v>40.67</v>
      </c>
      <c r="J164" s="136">
        <v>40.56</v>
      </c>
      <c r="K164" s="278">
        <v>40.83</v>
      </c>
      <c r="M164" s="263">
        <f t="shared" si="17"/>
        <v>152</v>
      </c>
      <c r="N164" s="266">
        <f t="shared" si="20"/>
        <v>4.3509302325565429</v>
      </c>
      <c r="O164" s="266">
        <f t="shared" si="20"/>
        <v>5.6509302325588919</v>
      </c>
      <c r="P164" s="266">
        <f t="shared" si="20"/>
        <v>19.660930232557433</v>
      </c>
      <c r="Q164" s="266">
        <f t="shared" si="20"/>
        <v>30.760930232561485</v>
      </c>
      <c r="R164" s="266">
        <f t="shared" si="20"/>
        <v>22.720930232555787</v>
      </c>
      <c r="S164" s="266">
        <f t="shared" si="20"/>
        <v>20.380930232552167</v>
      </c>
      <c r="T164" s="266">
        <f t="shared" si="20"/>
        <v>19.470930232556142</v>
      </c>
      <c r="U164" s="266">
        <f t="shared" si="20"/>
        <v>67.59093023255835</v>
      </c>
      <c r="V164" s="266">
        <f t="shared" si="20"/>
        <v>128.13093023256039</v>
      </c>
    </row>
    <row r="165" spans="2:22" x14ac:dyDescent="0.25">
      <c r="B165">
        <f t="shared" si="19"/>
        <v>153</v>
      </c>
      <c r="C165" s="277">
        <v>40.19</v>
      </c>
      <c r="D165" s="136">
        <v>40.21</v>
      </c>
      <c r="E165" s="136">
        <v>40.950000000000003</v>
      </c>
      <c r="F165" s="136">
        <v>40.33</v>
      </c>
      <c r="G165" s="136">
        <v>42.24</v>
      </c>
      <c r="H165" s="136">
        <v>41.38</v>
      </c>
      <c r="I165" s="136">
        <v>40.81</v>
      </c>
      <c r="J165" s="136">
        <v>40.479999999999997</v>
      </c>
      <c r="K165" s="278">
        <v>41.49</v>
      </c>
      <c r="M165" s="263">
        <f t="shared" si="17"/>
        <v>153</v>
      </c>
      <c r="N165" s="266">
        <f t="shared" si="20"/>
        <v>4.1148837209286384</v>
      </c>
      <c r="O165" s="266">
        <f t="shared" si="20"/>
        <v>5.4348837209309906</v>
      </c>
      <c r="P165" s="266">
        <f t="shared" si="20"/>
        <v>20.184883720929534</v>
      </c>
      <c r="Q165" s="266">
        <f t="shared" si="20"/>
        <v>30.664883720933581</v>
      </c>
      <c r="R165" s="266">
        <f t="shared" si="20"/>
        <v>24.534883720927887</v>
      </c>
      <c r="S165" s="266">
        <f t="shared" si="20"/>
        <v>21.334883720924267</v>
      </c>
      <c r="T165" s="266">
        <f t="shared" si="20"/>
        <v>19.854883720928242</v>
      </c>
      <c r="U165" s="266">
        <f t="shared" si="20"/>
        <v>67.644883720930437</v>
      </c>
      <c r="V165" s="266">
        <f t="shared" si="20"/>
        <v>129.19488372093249</v>
      </c>
    </row>
    <row r="166" spans="2:22" x14ac:dyDescent="0.25">
      <c r="B166">
        <f t="shared" si="19"/>
        <v>154</v>
      </c>
      <c r="C166" s="277">
        <v>40.26</v>
      </c>
      <c r="D166" s="136">
        <v>40.53</v>
      </c>
      <c r="E166" s="136">
        <v>42.94</v>
      </c>
      <c r="F166" s="136">
        <v>40.130000000000003</v>
      </c>
      <c r="G166" s="136">
        <v>41.06</v>
      </c>
      <c r="H166" s="136">
        <v>41.1</v>
      </c>
      <c r="I166" s="136">
        <v>41.96</v>
      </c>
      <c r="J166" s="136">
        <v>40.270000000000003</v>
      </c>
      <c r="K166" s="278">
        <v>41.72</v>
      </c>
      <c r="M166" s="263">
        <f t="shared" si="17"/>
        <v>154</v>
      </c>
      <c r="N166" s="266">
        <f t="shared" si="20"/>
        <v>3.9488372093007342</v>
      </c>
      <c r="O166" s="266">
        <f t="shared" si="20"/>
        <v>5.5388372093030895</v>
      </c>
      <c r="P166" s="266">
        <f t="shared" si="20"/>
        <v>22.69883720930163</v>
      </c>
      <c r="Q166" s="266">
        <f t="shared" si="20"/>
        <v>30.368837209305681</v>
      </c>
      <c r="R166" s="266">
        <f t="shared" si="20"/>
        <v>25.168837209299987</v>
      </c>
      <c r="S166" s="266">
        <f t="shared" si="20"/>
        <v>22.008837209296367</v>
      </c>
      <c r="T166" s="266">
        <f t="shared" si="20"/>
        <v>21.388837209300341</v>
      </c>
      <c r="U166" s="266">
        <f t="shared" si="20"/>
        <v>67.488837209302545</v>
      </c>
      <c r="V166" s="266">
        <f t="shared" si="20"/>
        <v>130.48883720930459</v>
      </c>
    </row>
    <row r="167" spans="2:22" x14ac:dyDescent="0.25">
      <c r="B167">
        <f t="shared" si="19"/>
        <v>155</v>
      </c>
      <c r="C167" s="277">
        <v>39.979999999999997</v>
      </c>
      <c r="D167" s="136">
        <v>40.07</v>
      </c>
      <c r="E167" s="136">
        <v>40.729999999999997</v>
      </c>
      <c r="F167" s="136">
        <v>40.06</v>
      </c>
      <c r="G167" s="136">
        <v>40.299999999999997</v>
      </c>
      <c r="H167" s="136">
        <v>40.31</v>
      </c>
      <c r="I167" s="136">
        <v>42.59</v>
      </c>
      <c r="J167" s="136">
        <v>40.35</v>
      </c>
      <c r="K167" s="278">
        <v>41.14</v>
      </c>
      <c r="M167" s="263">
        <f t="shared" si="17"/>
        <v>155</v>
      </c>
      <c r="N167" s="266">
        <f t="shared" si="20"/>
        <v>3.5027906976728289</v>
      </c>
      <c r="O167" s="266">
        <f t="shared" si="20"/>
        <v>5.1827906976751876</v>
      </c>
      <c r="P167" s="266">
        <f t="shared" si="20"/>
        <v>23.002790697673724</v>
      </c>
      <c r="Q167" s="266">
        <f t="shared" si="20"/>
        <v>30.002790697677781</v>
      </c>
      <c r="R167" s="266">
        <f t="shared" si="20"/>
        <v>25.042790697672082</v>
      </c>
      <c r="S167" s="266">
        <f t="shared" si="20"/>
        <v>21.892790697668467</v>
      </c>
      <c r="T167" s="266">
        <f t="shared" si="20"/>
        <v>23.552790697672442</v>
      </c>
      <c r="U167" s="266">
        <f t="shared" si="20"/>
        <v>67.412790697674637</v>
      </c>
      <c r="V167" s="266">
        <f t="shared" si="20"/>
        <v>131.20279069767668</v>
      </c>
    </row>
    <row r="168" spans="2:22" x14ac:dyDescent="0.25">
      <c r="B168">
        <f t="shared" si="19"/>
        <v>156</v>
      </c>
      <c r="C168" s="277">
        <v>40.090000000000003</v>
      </c>
      <c r="D168" s="136">
        <v>40.369999999999997</v>
      </c>
      <c r="E168" s="136">
        <v>40.44</v>
      </c>
      <c r="F168" s="136">
        <v>39.950000000000003</v>
      </c>
      <c r="G168" s="136">
        <v>40.840000000000003</v>
      </c>
      <c r="H168" s="136">
        <v>40.79</v>
      </c>
      <c r="I168" s="136">
        <v>40.53</v>
      </c>
      <c r="J168" s="136">
        <v>40.64</v>
      </c>
      <c r="K168" s="278">
        <v>41.17</v>
      </c>
      <c r="M168" s="263">
        <f t="shared" si="17"/>
        <v>156</v>
      </c>
      <c r="N168" s="266">
        <f t="shared" si="20"/>
        <v>3.1667441860449301</v>
      </c>
      <c r="O168" s="266">
        <f t="shared" si="20"/>
        <v>5.1267441860472829</v>
      </c>
      <c r="P168" s="266">
        <f t="shared" si="20"/>
        <v>23.01674418604582</v>
      </c>
      <c r="Q168" s="266">
        <f t="shared" si="20"/>
        <v>29.526744186049882</v>
      </c>
      <c r="R168" s="266">
        <f>IF(G168&gt;90,G168-$H$4+R167-$H$5,G168-$H$4+R167)</f>
        <v>25.456744186044183</v>
      </c>
      <c r="S168" s="266">
        <f t="shared" si="20"/>
        <v>22.256744186040564</v>
      </c>
      <c r="T168" s="266">
        <f t="shared" si="20"/>
        <v>23.656744186044541</v>
      </c>
      <c r="U168" s="266">
        <f t="shared" si="20"/>
        <v>67.626744186046736</v>
      </c>
      <c r="V168" s="266">
        <f t="shared" si="20"/>
        <v>131.94674418604876</v>
      </c>
    </row>
    <row r="169" spans="2:22" x14ac:dyDescent="0.25">
      <c r="B169">
        <f t="shared" si="19"/>
        <v>157</v>
      </c>
      <c r="C169" s="277">
        <v>40.03</v>
      </c>
      <c r="D169" s="136">
        <v>40.340000000000003</v>
      </c>
      <c r="E169" s="136">
        <v>40.53</v>
      </c>
      <c r="F169" s="136">
        <v>40.15</v>
      </c>
      <c r="G169" s="136">
        <v>40.54</v>
      </c>
      <c r="H169" s="136">
        <v>40.32</v>
      </c>
      <c r="I169" s="136">
        <v>40.380000000000003</v>
      </c>
      <c r="J169" s="136">
        <v>40.49</v>
      </c>
      <c r="K169" s="278">
        <v>41.05</v>
      </c>
      <c r="M169" s="263">
        <f t="shared" si="17"/>
        <v>157</v>
      </c>
      <c r="N169" s="266">
        <f t="shared" si="20"/>
        <v>2.7706976744170291</v>
      </c>
      <c r="O169" s="266">
        <f t="shared" si="20"/>
        <v>5.0406976744193841</v>
      </c>
      <c r="P169" s="266">
        <f t="shared" si="20"/>
        <v>23.120697674417919</v>
      </c>
      <c r="Q169" s="266">
        <f t="shared" si="20"/>
        <v>29.250697674421978</v>
      </c>
      <c r="R169" s="266">
        <f t="shared" si="20"/>
        <v>25.57069767441628</v>
      </c>
      <c r="S169" s="266">
        <f t="shared" si="20"/>
        <v>22.150697674412662</v>
      </c>
      <c r="T169" s="266">
        <f t="shared" si="20"/>
        <v>23.610697674416642</v>
      </c>
      <c r="U169" s="266">
        <f t="shared" si="20"/>
        <v>67.690697674418828</v>
      </c>
      <c r="V169" s="266">
        <f t="shared" si="20"/>
        <v>132.57069767442084</v>
      </c>
    </row>
    <row r="170" spans="2:22" x14ac:dyDescent="0.25">
      <c r="B170">
        <f t="shared" si="19"/>
        <v>158</v>
      </c>
      <c r="C170" s="277">
        <v>40.14</v>
      </c>
      <c r="D170" s="136">
        <v>40.82</v>
      </c>
      <c r="E170" s="136">
        <v>41.09</v>
      </c>
      <c r="F170" s="136">
        <v>40.130000000000003</v>
      </c>
      <c r="G170" s="136">
        <v>43.07</v>
      </c>
      <c r="H170" s="136">
        <v>43.77</v>
      </c>
      <c r="I170" s="136">
        <v>42.68</v>
      </c>
      <c r="J170" s="136">
        <v>40.590000000000003</v>
      </c>
      <c r="K170" s="278">
        <v>41.21</v>
      </c>
      <c r="M170" s="263">
        <f t="shared" si="17"/>
        <v>158</v>
      </c>
      <c r="N170" s="266">
        <f t="shared" si="20"/>
        <v>2.4846511627891275</v>
      </c>
      <c r="O170" s="266">
        <f t="shared" si="20"/>
        <v>5.4346511627914822</v>
      </c>
      <c r="P170" s="266">
        <f t="shared" si="20"/>
        <v>23.78465116279002</v>
      </c>
      <c r="Q170" s="266">
        <f t="shared" si="20"/>
        <v>28.954651162794079</v>
      </c>
      <c r="R170" s="266">
        <f t="shared" si="20"/>
        <v>28.214651162788378</v>
      </c>
      <c r="S170" s="266">
        <f t="shared" si="20"/>
        <v>25.494651162784763</v>
      </c>
      <c r="T170" s="266">
        <f t="shared" si="20"/>
        <v>25.864651162788739</v>
      </c>
      <c r="U170" s="266">
        <f t="shared" si="20"/>
        <v>67.85465116279093</v>
      </c>
      <c r="V170" s="266">
        <f t="shared" si="20"/>
        <v>133.35465116279295</v>
      </c>
    </row>
    <row r="171" spans="2:22" x14ac:dyDescent="0.25">
      <c r="B171">
        <f t="shared" si="19"/>
        <v>159</v>
      </c>
      <c r="C171" s="277">
        <v>40.049999999999997</v>
      </c>
      <c r="D171" s="136">
        <v>40.25</v>
      </c>
      <c r="E171" s="136">
        <v>40.840000000000003</v>
      </c>
      <c r="F171" s="136">
        <v>40.409999999999997</v>
      </c>
      <c r="G171" s="136">
        <v>42.8</v>
      </c>
      <c r="H171" s="136">
        <v>41.31</v>
      </c>
      <c r="I171" s="136">
        <v>40.78</v>
      </c>
      <c r="J171" s="136">
        <v>40.630000000000003</v>
      </c>
      <c r="K171" s="278">
        <v>41.11</v>
      </c>
      <c r="M171" s="263">
        <f t="shared" si="17"/>
        <v>159</v>
      </c>
      <c r="N171" s="266">
        <f t="shared" si="20"/>
        <v>2.1086046511612224</v>
      </c>
      <c r="O171" s="266">
        <f t="shared" si="20"/>
        <v>5.25860465116358</v>
      </c>
      <c r="P171" s="266">
        <f t="shared" si="20"/>
        <v>24.198604651162121</v>
      </c>
      <c r="Q171" s="266">
        <f t="shared" si="20"/>
        <v>28.938604651166173</v>
      </c>
      <c r="R171" s="266">
        <f t="shared" si="20"/>
        <v>30.588604651160473</v>
      </c>
      <c r="S171" s="266">
        <f t="shared" si="20"/>
        <v>26.378604651156863</v>
      </c>
      <c r="T171" s="266">
        <f t="shared" si="20"/>
        <v>26.218604651160838</v>
      </c>
      <c r="U171" s="266">
        <f t="shared" si="20"/>
        <v>68.058604651163023</v>
      </c>
      <c r="V171" s="266">
        <f t="shared" si="20"/>
        <v>134.03860465116503</v>
      </c>
    </row>
    <row r="172" spans="2:22" x14ac:dyDescent="0.25">
      <c r="B172">
        <f t="shared" si="19"/>
        <v>160</v>
      </c>
      <c r="C172" s="277">
        <v>40.14</v>
      </c>
      <c r="D172" s="136">
        <v>40.49</v>
      </c>
      <c r="E172" s="136">
        <v>40.33</v>
      </c>
      <c r="F172" s="136">
        <v>40.21</v>
      </c>
      <c r="G172" s="136">
        <v>40.1</v>
      </c>
      <c r="H172" s="136">
        <v>40.659999999999997</v>
      </c>
      <c r="I172" s="136">
        <v>42.69</v>
      </c>
      <c r="J172" s="136">
        <v>41.1</v>
      </c>
      <c r="K172" s="278">
        <v>41.29</v>
      </c>
      <c r="M172" s="263">
        <f t="shared" si="17"/>
        <v>160</v>
      </c>
      <c r="N172" s="266">
        <f t="shared" si="20"/>
        <v>1.8225581395333208</v>
      </c>
      <c r="O172" s="266">
        <f t="shared" si="20"/>
        <v>5.3225581395356798</v>
      </c>
      <c r="P172" s="266">
        <f t="shared" si="20"/>
        <v>24.102558139534217</v>
      </c>
      <c r="Q172" s="266">
        <f t="shared" si="20"/>
        <v>28.722558139538272</v>
      </c>
      <c r="R172" s="266">
        <f t="shared" si="20"/>
        <v>30.262558139532572</v>
      </c>
      <c r="S172" s="266">
        <f t="shared" si="20"/>
        <v>26.612558139528957</v>
      </c>
      <c r="T172" s="266">
        <f t="shared" si="20"/>
        <v>28.482558139532934</v>
      </c>
      <c r="U172" s="266">
        <f t="shared" si="20"/>
        <v>68.732558139535115</v>
      </c>
      <c r="V172" s="266">
        <f t="shared" si="20"/>
        <v>134.90255813953712</v>
      </c>
    </row>
    <row r="173" spans="2:22" x14ac:dyDescent="0.25">
      <c r="B173">
        <f t="shared" si="19"/>
        <v>161</v>
      </c>
      <c r="C173" s="277">
        <v>40.21</v>
      </c>
      <c r="D173" s="136">
        <v>40.51</v>
      </c>
      <c r="E173" s="136">
        <v>40.369999999999997</v>
      </c>
      <c r="F173" s="136">
        <v>40.340000000000003</v>
      </c>
      <c r="G173" s="136">
        <v>40.44</v>
      </c>
      <c r="H173" s="136">
        <v>43.09</v>
      </c>
      <c r="I173" s="136">
        <v>42.44</v>
      </c>
      <c r="J173" s="136">
        <v>41.1</v>
      </c>
      <c r="K173" s="278">
        <v>41.08</v>
      </c>
      <c r="M173" s="263">
        <f t="shared" si="17"/>
        <v>161</v>
      </c>
      <c r="N173" s="266">
        <f t="shared" ref="N173:V179" si="21">IF(C173&gt;60,C173-$H$4+N172-$H$5,C173-$H$4+N172)</f>
        <v>1.6065116279054195</v>
      </c>
      <c r="O173" s="266">
        <f t="shared" si="21"/>
        <v>5.4065116279077756</v>
      </c>
      <c r="P173" s="266">
        <f t="shared" si="21"/>
        <v>24.046511627906312</v>
      </c>
      <c r="Q173" s="266">
        <f t="shared" si="21"/>
        <v>28.636511627910373</v>
      </c>
      <c r="R173" s="266">
        <f t="shared" si="21"/>
        <v>30.276511627904668</v>
      </c>
      <c r="S173" s="266">
        <f t="shared" si="21"/>
        <v>29.276511627901058</v>
      </c>
      <c r="T173" s="266">
        <f t="shared" si="21"/>
        <v>30.496511627905029</v>
      </c>
      <c r="U173" s="266">
        <f t="shared" si="21"/>
        <v>69.406511627907207</v>
      </c>
      <c r="V173" s="266">
        <f t="shared" si="21"/>
        <v>135.55651162790923</v>
      </c>
    </row>
    <row r="174" spans="2:22" x14ac:dyDescent="0.25">
      <c r="B174">
        <f t="shared" si="19"/>
        <v>162</v>
      </c>
      <c r="C174" s="277">
        <v>40.53</v>
      </c>
      <c r="D174" s="136">
        <v>40.54</v>
      </c>
      <c r="E174" s="136">
        <v>40.369999999999997</v>
      </c>
      <c r="F174" s="136">
        <v>40.71</v>
      </c>
      <c r="G174" s="136">
        <v>39.96</v>
      </c>
      <c r="H174" s="136">
        <v>42.55</v>
      </c>
      <c r="I174" s="136">
        <v>41.54</v>
      </c>
      <c r="J174" s="136">
        <v>41.12</v>
      </c>
      <c r="K174" s="278">
        <v>41.28</v>
      </c>
      <c r="M174" s="263">
        <f t="shared" si="17"/>
        <v>162</v>
      </c>
      <c r="N174" s="266">
        <f t="shared" si="21"/>
        <v>1.7104651162775184</v>
      </c>
      <c r="O174" s="266">
        <f t="shared" si="21"/>
        <v>5.5204651162798726</v>
      </c>
      <c r="P174" s="266">
        <f t="shared" si="21"/>
        <v>23.990465116278408</v>
      </c>
      <c r="Q174" s="266">
        <f t="shared" si="21"/>
        <v>28.920465116282472</v>
      </c>
      <c r="R174" s="266">
        <f t="shared" si="21"/>
        <v>29.810465116276767</v>
      </c>
      <c r="S174" s="266">
        <f t="shared" si="21"/>
        <v>31.400465116273153</v>
      </c>
      <c r="T174" s="266">
        <f t="shared" si="21"/>
        <v>31.610465116277126</v>
      </c>
      <c r="U174" s="266">
        <f t="shared" si="21"/>
        <v>70.10046511627931</v>
      </c>
      <c r="V174" s="266">
        <f t="shared" si="21"/>
        <v>136.41046511628133</v>
      </c>
    </row>
    <row r="175" spans="2:22" x14ac:dyDescent="0.25">
      <c r="B175">
        <f t="shared" si="19"/>
        <v>163</v>
      </c>
      <c r="C175" s="277">
        <v>40.43</v>
      </c>
      <c r="D175" s="136">
        <v>40.28</v>
      </c>
      <c r="E175" s="136">
        <v>40.549999999999997</v>
      </c>
      <c r="F175" s="136">
        <v>40.159999999999997</v>
      </c>
      <c r="G175" s="136">
        <v>39.96</v>
      </c>
      <c r="H175" s="136">
        <v>41.8</v>
      </c>
      <c r="I175" s="136">
        <v>41.43</v>
      </c>
      <c r="J175" s="136">
        <v>40.54</v>
      </c>
      <c r="K175" s="278">
        <v>41.3</v>
      </c>
      <c r="M175" s="263">
        <f t="shared" si="17"/>
        <v>163</v>
      </c>
      <c r="N175" s="266">
        <f t="shared" si="21"/>
        <v>1.7144186046496159</v>
      </c>
      <c r="O175" s="266">
        <f t="shared" si="21"/>
        <v>5.3744186046519715</v>
      </c>
      <c r="P175" s="266">
        <f t="shared" si="21"/>
        <v>24.114418604650503</v>
      </c>
      <c r="Q175" s="266">
        <f t="shared" si="21"/>
        <v>28.654418604654566</v>
      </c>
      <c r="R175" s="266">
        <f t="shared" si="21"/>
        <v>29.344418604648865</v>
      </c>
      <c r="S175" s="266">
        <f t="shared" si="21"/>
        <v>32.774418604645248</v>
      </c>
      <c r="T175" s="266">
        <f t="shared" si="21"/>
        <v>32.614418604649224</v>
      </c>
      <c r="U175" s="266">
        <f t="shared" si="21"/>
        <v>70.214418604651399</v>
      </c>
      <c r="V175" s="266">
        <f t="shared" si="21"/>
        <v>137.28441860465341</v>
      </c>
    </row>
    <row r="176" spans="2:22" x14ac:dyDescent="0.25">
      <c r="B176">
        <f t="shared" si="19"/>
        <v>164</v>
      </c>
      <c r="C176" s="277">
        <v>40.28</v>
      </c>
      <c r="D176" s="136">
        <v>40.29</v>
      </c>
      <c r="E176" s="136">
        <v>40.35</v>
      </c>
      <c r="F176" s="136">
        <v>40.090000000000003</v>
      </c>
      <c r="G176" s="136">
        <v>39.979999999999997</v>
      </c>
      <c r="H176" s="136">
        <v>40.9</v>
      </c>
      <c r="I176" s="136">
        <v>41.7</v>
      </c>
      <c r="J176" s="136">
        <v>40.450000000000003</v>
      </c>
      <c r="K176" s="278">
        <v>41.24</v>
      </c>
      <c r="M176" s="263">
        <f t="shared" si="17"/>
        <v>164</v>
      </c>
      <c r="N176" s="266">
        <f t="shared" si="21"/>
        <v>1.5683720930217149</v>
      </c>
      <c r="O176" s="266">
        <f t="shared" si="21"/>
        <v>5.2383720930240685</v>
      </c>
      <c r="P176" s="266">
        <f t="shared" si="21"/>
        <v>24.038372093022602</v>
      </c>
      <c r="Q176" s="266">
        <f t="shared" si="21"/>
        <v>28.318372093026667</v>
      </c>
      <c r="R176" s="266">
        <f t="shared" si="21"/>
        <v>28.89837209302096</v>
      </c>
      <c r="S176" s="266">
        <f t="shared" si="21"/>
        <v>33.248372093017345</v>
      </c>
      <c r="T176" s="266">
        <f t="shared" si="21"/>
        <v>33.888372093021324</v>
      </c>
      <c r="U176" s="266">
        <f t="shared" si="21"/>
        <v>70.2383720930235</v>
      </c>
      <c r="V176" s="266">
        <f t="shared" si="21"/>
        <v>138.09837209302552</v>
      </c>
    </row>
    <row r="177" spans="2:22" x14ac:dyDescent="0.25">
      <c r="B177">
        <f t="shared" si="19"/>
        <v>165</v>
      </c>
      <c r="C177" s="277">
        <v>40.22</v>
      </c>
      <c r="D177" s="136">
        <v>40.71</v>
      </c>
      <c r="E177" s="136">
        <v>40.43</v>
      </c>
      <c r="F177" s="136">
        <v>39.950000000000003</v>
      </c>
      <c r="G177" s="136">
        <v>40.049999999999997</v>
      </c>
      <c r="H177" s="136">
        <v>40.57</v>
      </c>
      <c r="I177" s="136">
        <v>40.479999999999997</v>
      </c>
      <c r="J177" s="136">
        <v>40.64</v>
      </c>
      <c r="K177" s="278">
        <v>40.99</v>
      </c>
      <c r="M177" s="263">
        <f t="shared" si="17"/>
        <v>165</v>
      </c>
      <c r="N177" s="266">
        <f t="shared" si="21"/>
        <v>1.3623255813938115</v>
      </c>
      <c r="O177" s="266">
        <f t="shared" si="21"/>
        <v>5.5223255813961671</v>
      </c>
      <c r="P177" s="266">
        <f t="shared" si="21"/>
        <v>24.042325581394699</v>
      </c>
      <c r="Q177" s="266">
        <f t="shared" si="21"/>
        <v>27.842325581398768</v>
      </c>
      <c r="R177" s="266">
        <f t="shared" si="21"/>
        <v>28.522325581393055</v>
      </c>
      <c r="S177" s="266">
        <f t="shared" si="21"/>
        <v>33.392325581389443</v>
      </c>
      <c r="T177" s="266">
        <f t="shared" si="21"/>
        <v>33.942325581393419</v>
      </c>
      <c r="U177" s="266">
        <f t="shared" si="21"/>
        <v>70.452325581395598</v>
      </c>
      <c r="V177" s="266">
        <f t="shared" si="21"/>
        <v>138.66232558139762</v>
      </c>
    </row>
    <row r="178" spans="2:22" x14ac:dyDescent="0.25">
      <c r="B178">
        <f t="shared" si="19"/>
        <v>166</v>
      </c>
      <c r="C178" s="277">
        <v>40.200000000000003</v>
      </c>
      <c r="D178" s="136">
        <v>40.299999999999997</v>
      </c>
      <c r="E178" s="136">
        <v>40.4</v>
      </c>
      <c r="F178" s="136">
        <v>39.83</v>
      </c>
      <c r="G178" s="136">
        <v>40.06</v>
      </c>
      <c r="H178" s="136">
        <v>40.270000000000003</v>
      </c>
      <c r="I178" s="136">
        <v>40.340000000000003</v>
      </c>
      <c r="J178" s="136">
        <v>40.619999999999997</v>
      </c>
      <c r="K178" s="278">
        <v>41</v>
      </c>
      <c r="M178" s="263">
        <f t="shared" si="17"/>
        <v>166</v>
      </c>
      <c r="N178" s="266">
        <f t="shared" si="21"/>
        <v>1.1362790697659122</v>
      </c>
      <c r="O178" s="266">
        <f t="shared" si="21"/>
        <v>5.3962790697682621</v>
      </c>
      <c r="P178" s="266">
        <f t="shared" si="21"/>
        <v>24.016279069766796</v>
      </c>
      <c r="Q178" s="266">
        <f t="shared" si="21"/>
        <v>27.246279069770864</v>
      </c>
      <c r="R178" s="266">
        <f t="shared" si="21"/>
        <v>28.156279069765155</v>
      </c>
      <c r="S178" s="266">
        <f t="shared" si="21"/>
        <v>33.236279069761544</v>
      </c>
      <c r="T178" s="266">
        <f t="shared" si="21"/>
        <v>33.85627906976552</v>
      </c>
      <c r="U178" s="266">
        <f t="shared" si="21"/>
        <v>70.646279069767701</v>
      </c>
      <c r="V178" s="266">
        <f t="shared" si="21"/>
        <v>139.23627906976972</v>
      </c>
    </row>
    <row r="179" spans="2:22" x14ac:dyDescent="0.25">
      <c r="B179">
        <f t="shared" si="19"/>
        <v>167</v>
      </c>
      <c r="C179" s="277">
        <v>40.119999999999997</v>
      </c>
      <c r="D179" s="136">
        <v>40.58</v>
      </c>
      <c r="E179" s="136">
        <v>40.4</v>
      </c>
      <c r="F179" s="136">
        <v>39.85</v>
      </c>
      <c r="G179" s="136">
        <v>39.869999999999997</v>
      </c>
      <c r="H179" s="136">
        <v>40.32</v>
      </c>
      <c r="I179" s="136">
        <v>40.76</v>
      </c>
      <c r="J179" s="136">
        <v>40.19</v>
      </c>
      <c r="K179" s="278">
        <v>41.77</v>
      </c>
      <c r="M179" s="263">
        <f t="shared" si="17"/>
        <v>167</v>
      </c>
      <c r="N179" s="266">
        <f t="shared" si="21"/>
        <v>0.83023255813800745</v>
      </c>
      <c r="O179" s="266">
        <f t="shared" si="21"/>
        <v>5.5502325581403582</v>
      </c>
      <c r="P179" s="266">
        <f t="shared" si="21"/>
        <v>23.990232558138892</v>
      </c>
      <c r="Q179" s="266">
        <f t="shared" si="21"/>
        <v>26.670232558142963</v>
      </c>
      <c r="R179" s="266">
        <f t="shared" si="21"/>
        <v>27.60023255813725</v>
      </c>
      <c r="S179" s="266">
        <f t="shared" si="21"/>
        <v>33.130232558133642</v>
      </c>
      <c r="T179" s="266">
        <f t="shared" si="21"/>
        <v>34.190232558137616</v>
      </c>
      <c r="U179" s="266">
        <f t="shared" si="21"/>
        <v>70.410232558139796</v>
      </c>
      <c r="V179" s="266">
        <f t="shared" si="21"/>
        <v>140.58023255814183</v>
      </c>
    </row>
    <row r="180" spans="2:22" x14ac:dyDescent="0.25">
      <c r="B180">
        <f t="shared" si="19"/>
        <v>168</v>
      </c>
      <c r="C180" s="277">
        <v>40.25</v>
      </c>
      <c r="D180" s="136">
        <v>40.479999999999997</v>
      </c>
      <c r="E180" s="136">
        <v>40.340000000000003</v>
      </c>
      <c r="F180" s="136">
        <v>39.69</v>
      </c>
      <c r="G180" s="136">
        <v>39.83</v>
      </c>
      <c r="H180" s="136">
        <v>40.28</v>
      </c>
      <c r="I180" s="136">
        <v>40.799999999999997</v>
      </c>
      <c r="J180" s="136">
        <v>40.409999999999997</v>
      </c>
      <c r="K180" s="278">
        <v>41.45</v>
      </c>
      <c r="M180" s="263">
        <f t="shared" si="17"/>
        <v>168</v>
      </c>
      <c r="N180" s="266">
        <f t="shared" ref="N180:N184" si="22">IF(C180&gt;60,C180-$H$4+N179-$H$5,C180-$H$4+N179)</f>
        <v>0.65418604651010526</v>
      </c>
      <c r="O180" s="266">
        <f t="shared" ref="O180:O184" si="23">IF(D180&gt;60,D180-$H$4+O179-$H$5,D180-$H$4+O179)</f>
        <v>5.6041860465124529</v>
      </c>
      <c r="P180" s="266">
        <f t="shared" ref="P180:P184" si="24">IF(E180&gt;60,E180-$H$4+P179-$H$5,E180-$H$4+P179)</f>
        <v>23.904186046510993</v>
      </c>
      <c r="Q180" s="266">
        <f t="shared" ref="Q180:Q184" si="25">IF(F180&gt;60,F180-$H$4+Q179-$H$5,F180-$H$4+Q179)</f>
        <v>25.934186046515059</v>
      </c>
      <c r="R180" s="266">
        <f t="shared" ref="R180:R184" si="26">IF(G180&gt;60,G180-$H$4+R179-$H$5,G180-$H$4+R179)</f>
        <v>27.004186046509346</v>
      </c>
      <c r="S180" s="266">
        <f t="shared" ref="S180:S184" si="27">IF(H180&gt;60,H180-$H$4+S179-$H$5,H180-$H$4+S179)</f>
        <v>32.984186046505741</v>
      </c>
      <c r="T180" s="266">
        <f t="shared" ref="T180:T184" si="28">IF(I180&gt;60,I180-$H$4+T179-$H$5,I180-$H$4+T179)</f>
        <v>34.564186046509711</v>
      </c>
      <c r="U180" s="266">
        <f t="shared" ref="U180:U184" si="29">IF(J180&gt;60,J180-$H$4+U179-$H$5,J180-$H$4+U179)</f>
        <v>70.394186046511891</v>
      </c>
      <c r="V180" s="266">
        <f t="shared" ref="V180:V184" si="30">IF(K180&gt;60,K180-$H$4+V179-$H$5,K180-$H$4+V179)</f>
        <v>141.60418604651392</v>
      </c>
    </row>
    <row r="181" spans="2:22" x14ac:dyDescent="0.25">
      <c r="B181">
        <f t="shared" si="19"/>
        <v>169</v>
      </c>
      <c r="C181" s="277">
        <v>40.200000000000003</v>
      </c>
      <c r="D181" s="136">
        <v>40.619999999999997</v>
      </c>
      <c r="E181" s="136">
        <v>40.5</v>
      </c>
      <c r="F181" s="136">
        <v>40.21</v>
      </c>
      <c r="G181" s="136">
        <v>40.21</v>
      </c>
      <c r="H181" s="136">
        <v>40.159999999999997</v>
      </c>
      <c r="I181" s="136">
        <v>40.520000000000003</v>
      </c>
      <c r="J181" s="136">
        <v>40.44</v>
      </c>
      <c r="K181" s="278">
        <v>41.1</v>
      </c>
      <c r="M181" s="263">
        <f t="shared" si="17"/>
        <v>169</v>
      </c>
      <c r="N181" s="266">
        <f t="shared" si="22"/>
        <v>0.42813953488220591</v>
      </c>
      <c r="O181" s="266">
        <f t="shared" si="23"/>
        <v>5.7981395348845481</v>
      </c>
      <c r="P181" s="266">
        <f t="shared" si="24"/>
        <v>23.978139534883091</v>
      </c>
      <c r="Q181" s="266">
        <f t="shared" si="25"/>
        <v>25.718139534887158</v>
      </c>
      <c r="R181" s="266">
        <f t="shared" si="26"/>
        <v>26.788139534881445</v>
      </c>
      <c r="S181" s="266">
        <f t="shared" si="27"/>
        <v>32.718139534877835</v>
      </c>
      <c r="T181" s="266">
        <f t="shared" si="28"/>
        <v>34.658139534881812</v>
      </c>
      <c r="U181" s="266">
        <f t="shared" si="29"/>
        <v>70.408139534883986</v>
      </c>
      <c r="V181" s="266">
        <f t="shared" si="30"/>
        <v>142.27813953488601</v>
      </c>
    </row>
    <row r="182" spans="2:22" x14ac:dyDescent="0.25">
      <c r="B182">
        <f t="shared" si="19"/>
        <v>170</v>
      </c>
      <c r="C182" s="277">
        <v>40.33</v>
      </c>
      <c r="D182" s="136">
        <v>40.35</v>
      </c>
      <c r="E182" s="136">
        <v>41.91</v>
      </c>
      <c r="F182" s="136">
        <v>41.14</v>
      </c>
      <c r="G182" s="136">
        <v>41.14</v>
      </c>
      <c r="H182" s="136">
        <v>40.35</v>
      </c>
      <c r="I182" s="136">
        <v>40.53</v>
      </c>
      <c r="J182" s="136">
        <v>40.270000000000003</v>
      </c>
      <c r="K182" s="282"/>
      <c r="M182" s="263">
        <f t="shared" si="17"/>
        <v>170</v>
      </c>
      <c r="N182" s="266">
        <f t="shared" si="22"/>
        <v>0.33209302325430201</v>
      </c>
      <c r="O182" s="266">
        <f t="shared" si="23"/>
        <v>5.7220930232566474</v>
      </c>
      <c r="P182" s="266">
        <f t="shared" si="24"/>
        <v>25.462093023255186</v>
      </c>
      <c r="Q182" s="266">
        <f t="shared" si="25"/>
        <v>26.432093023259256</v>
      </c>
      <c r="R182" s="266">
        <f t="shared" si="26"/>
        <v>27.502093023253543</v>
      </c>
      <c r="S182" s="266">
        <f t="shared" si="27"/>
        <v>32.642093023249934</v>
      </c>
      <c r="T182" s="266">
        <f t="shared" si="28"/>
        <v>34.762093023253911</v>
      </c>
      <c r="U182" s="266">
        <f t="shared" si="29"/>
        <v>70.252093023256094</v>
      </c>
      <c r="V182" s="266"/>
    </row>
    <row r="183" spans="2:22" x14ac:dyDescent="0.25">
      <c r="B183">
        <f t="shared" si="19"/>
        <v>171</v>
      </c>
      <c r="C183" s="277">
        <v>40.14</v>
      </c>
      <c r="D183" s="136">
        <v>40.49</v>
      </c>
      <c r="E183" s="136">
        <v>40.51</v>
      </c>
      <c r="F183" s="136">
        <v>41.01</v>
      </c>
      <c r="G183" s="136">
        <v>41.01</v>
      </c>
      <c r="H183" s="136">
        <v>40.33</v>
      </c>
      <c r="I183" s="136">
        <v>40.6</v>
      </c>
      <c r="J183" s="136">
        <v>40.36</v>
      </c>
      <c r="K183" s="282"/>
      <c r="M183" s="263">
        <f t="shared" si="17"/>
        <v>171</v>
      </c>
      <c r="N183" s="266">
        <f t="shared" si="22"/>
        <v>4.6046511626400388E-2</v>
      </c>
      <c r="O183" s="266">
        <f t="shared" si="23"/>
        <v>5.7860465116287472</v>
      </c>
      <c r="P183" s="266">
        <f t="shared" si="24"/>
        <v>25.546046511627281</v>
      </c>
      <c r="Q183" s="266">
        <f t="shared" si="25"/>
        <v>27.016046511631352</v>
      </c>
      <c r="R183" s="266">
        <f t="shared" si="26"/>
        <v>28.086046511625639</v>
      </c>
      <c r="S183" s="266">
        <f t="shared" si="27"/>
        <v>32.546046511622031</v>
      </c>
      <c r="T183" s="266">
        <f t="shared" si="28"/>
        <v>34.93604651162601</v>
      </c>
      <c r="U183" s="266">
        <f t="shared" si="29"/>
        <v>70.186046511628192</v>
      </c>
      <c r="V183" s="266"/>
    </row>
    <row r="184" spans="2:22" x14ac:dyDescent="0.25">
      <c r="B184">
        <f t="shared" si="19"/>
        <v>172</v>
      </c>
      <c r="C184" s="279">
        <v>40.380000000000003</v>
      </c>
      <c r="D184" s="280">
        <v>40.64</v>
      </c>
      <c r="E184" s="280">
        <v>40.380000000000003</v>
      </c>
      <c r="F184" s="280">
        <v>39.869999999999997</v>
      </c>
      <c r="G184" s="280">
        <v>39.869999999999997</v>
      </c>
      <c r="H184" s="280">
        <v>40.28</v>
      </c>
      <c r="I184" s="280">
        <v>40.630000000000003</v>
      </c>
      <c r="J184" s="283"/>
      <c r="K184" s="284"/>
      <c r="L184" t="s">
        <v>190</v>
      </c>
      <c r="M184" s="263">
        <f t="shared" si="17"/>
        <v>172</v>
      </c>
      <c r="N184" s="266">
        <f t="shared" si="22"/>
        <v>-1.4992451724538114E-12</v>
      </c>
      <c r="O184" s="266">
        <f t="shared" si="23"/>
        <v>6.0000000000008455</v>
      </c>
      <c r="P184" s="266">
        <f t="shared" si="24"/>
        <v>25.499999999999382</v>
      </c>
      <c r="Q184" s="266">
        <f t="shared" si="25"/>
        <v>26.460000000003447</v>
      </c>
      <c r="R184" s="266">
        <f t="shared" si="26"/>
        <v>27.529999999997735</v>
      </c>
      <c r="S184" s="266">
        <f t="shared" si="27"/>
        <v>32.399999999994129</v>
      </c>
      <c r="T184" s="266">
        <f t="shared" si="28"/>
        <v>35.139999999998111</v>
      </c>
      <c r="U184" s="266"/>
      <c r="V184" s="266"/>
    </row>
    <row r="185" spans="2:22" x14ac:dyDescent="0.25">
      <c r="B185">
        <f t="shared" si="19"/>
        <v>173</v>
      </c>
      <c r="C185" s="136"/>
      <c r="D185" s="136"/>
      <c r="E185" s="136"/>
      <c r="F185" s="136"/>
      <c r="G185" s="136"/>
      <c r="M185" s="263"/>
      <c r="N185" s="266"/>
      <c r="O185" s="266"/>
      <c r="P185" s="266"/>
      <c r="Q185" s="266"/>
      <c r="R185" s="266"/>
      <c r="S185" s="264"/>
      <c r="T185" s="264"/>
      <c r="U185" s="264"/>
      <c r="V185" s="265"/>
    </row>
    <row r="186" spans="2:22" x14ac:dyDescent="0.25">
      <c r="B186">
        <f t="shared" si="19"/>
        <v>174</v>
      </c>
      <c r="C186" s="136"/>
      <c r="D186" s="136"/>
      <c r="E186" s="136"/>
      <c r="F186" s="136"/>
      <c r="G186" s="136"/>
      <c r="M186" s="263"/>
      <c r="N186" s="266"/>
      <c r="O186" s="266"/>
      <c r="P186" s="266"/>
      <c r="Q186" s="266"/>
      <c r="R186" s="266"/>
      <c r="S186" s="264"/>
      <c r="T186" s="264"/>
      <c r="U186" s="264"/>
      <c r="V186" s="265"/>
    </row>
    <row r="187" spans="2:22" x14ac:dyDescent="0.25">
      <c r="B187">
        <f t="shared" si="19"/>
        <v>175</v>
      </c>
      <c r="C187" s="136"/>
      <c r="D187" s="136"/>
      <c r="E187" s="136"/>
      <c r="F187" s="136"/>
      <c r="G187" s="136"/>
      <c r="M187" s="263"/>
      <c r="N187" s="266"/>
      <c r="O187" s="266"/>
      <c r="P187" s="266"/>
      <c r="Q187" s="266"/>
      <c r="R187" s="266"/>
      <c r="S187" s="264"/>
      <c r="T187" s="264"/>
      <c r="U187" s="264"/>
      <c r="V187" s="265"/>
    </row>
    <row r="188" spans="2:22" x14ac:dyDescent="0.25">
      <c r="B188">
        <f t="shared" si="19"/>
        <v>176</v>
      </c>
      <c r="C188" s="136"/>
      <c r="D188" s="136"/>
      <c r="E188" s="136"/>
      <c r="F188" s="136"/>
      <c r="G188" s="136"/>
      <c r="M188" s="263"/>
      <c r="N188" s="266"/>
      <c r="O188" s="266"/>
      <c r="P188" s="266"/>
      <c r="Q188" s="266"/>
      <c r="R188" s="266"/>
      <c r="S188" s="264"/>
      <c r="T188" s="264"/>
      <c r="U188" s="264"/>
      <c r="V188" s="265"/>
    </row>
    <row r="189" spans="2:22" ht="15.75" thickBot="1" x14ac:dyDescent="0.3">
      <c r="B189">
        <f t="shared" si="19"/>
        <v>177</v>
      </c>
      <c r="C189" s="136"/>
      <c r="D189" s="136"/>
      <c r="E189" s="136"/>
      <c r="F189" s="136"/>
      <c r="G189" s="136"/>
      <c r="M189" s="270"/>
      <c r="N189" s="271"/>
      <c r="O189" s="271"/>
      <c r="P189" s="271"/>
      <c r="Q189" s="271"/>
      <c r="R189" s="271"/>
      <c r="S189" s="272"/>
      <c r="T189" s="272"/>
      <c r="U189" s="272"/>
      <c r="V189" s="273"/>
    </row>
    <row r="190" spans="2:22" x14ac:dyDescent="0.25">
      <c r="G190" s="136"/>
    </row>
    <row r="191" spans="2:22" x14ac:dyDescent="0.25">
      <c r="C191" s="250"/>
      <c r="D191" s="250"/>
      <c r="E191" s="250"/>
      <c r="F191" s="250"/>
    </row>
    <row r="192" spans="2:22" x14ac:dyDescent="0.25">
      <c r="G192" s="250"/>
    </row>
  </sheetData>
  <mergeCells count="1">
    <mergeCell ref="M10:V10"/>
  </mergeCells>
  <conditionalFormatting sqref="K135:K178 H178 H179:K179 C135:J167 H168:J177 C69:K134 C68:J68 C168:G179 C12:K67">
    <cfRule type="cellIs" dxfId="0" priority="1" operator="greaterThan">
      <formula>50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Диаграммы</vt:lpstr>
      </vt:variant>
      <vt:variant>
        <vt:i4>1</vt:i4>
      </vt:variant>
    </vt:vector>
  </HeadingPairs>
  <TitlesOfParts>
    <vt:vector size="15" baseType="lpstr">
      <vt:lpstr>Общие результаты</vt:lpstr>
      <vt:lpstr>Регистрация</vt:lpstr>
      <vt:lpstr>Ognem Racing</vt:lpstr>
      <vt:lpstr>Winni</vt:lpstr>
      <vt:lpstr>OldSchool</vt:lpstr>
      <vt:lpstr>Fury</vt:lpstr>
      <vt:lpstr>Mesnyki</vt:lpstr>
      <vt:lpstr>RocknRolla</vt:lpstr>
      <vt:lpstr>Kozak i razboiniki</vt:lpstr>
      <vt:lpstr>Levi-9</vt:lpstr>
      <vt:lpstr>Chayka Shcool</vt:lpstr>
      <vt:lpstr>dbCar</vt:lpstr>
      <vt:lpstr>Capitan Slow</vt:lpstr>
      <vt:lpstr>Кардиограмма</vt:lpstr>
      <vt:lpstr>Валидол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2016-10-04T09:31:33Z</dcterms:modified>
</cp:coreProperties>
</file>