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  <sheet name="21.09" sheetId="9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11" i="9" l="1"/>
  <c r="W16" i="9"/>
  <c r="W14" i="9"/>
  <c r="W12" i="9"/>
  <c r="W8" i="9"/>
  <c r="W19" i="9"/>
  <c r="W21" i="9"/>
  <c r="W22" i="9"/>
  <c r="W23" i="9"/>
  <c r="W24" i="9"/>
  <c r="W25" i="9"/>
  <c r="W26" i="9"/>
  <c r="W27" i="9"/>
  <c r="W28" i="9"/>
  <c r="W29" i="9"/>
  <c r="W30" i="9"/>
  <c r="W20" i="9"/>
  <c r="S17" i="9"/>
  <c r="S19" i="9"/>
  <c r="O12" i="9"/>
  <c r="O15" i="9"/>
  <c r="O17" i="9"/>
  <c r="O6" i="9"/>
  <c r="O18" i="9"/>
  <c r="O19" i="9"/>
  <c r="S21" i="9"/>
  <c r="S22" i="9"/>
  <c r="S23" i="9"/>
  <c r="S24" i="9"/>
  <c r="S25" i="9"/>
  <c r="S26" i="9"/>
  <c r="S27" i="9"/>
  <c r="S28" i="9"/>
  <c r="S29" i="9"/>
  <c r="S30" i="9"/>
  <c r="O21" i="9"/>
  <c r="O22" i="9"/>
  <c r="O23" i="9"/>
  <c r="O24" i="9"/>
  <c r="O25" i="9"/>
  <c r="O26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W13" i="9" l="1"/>
  <c r="W9" i="9"/>
  <c r="W17" i="9"/>
  <c r="W6" i="9"/>
  <c r="W15" i="9"/>
  <c r="W11" i="9"/>
  <c r="W10" i="9"/>
  <c r="W18" i="9"/>
  <c r="W7" i="9"/>
  <c r="S14" i="9"/>
  <c r="S8" i="9"/>
  <c r="S15" i="9"/>
  <c r="S11" i="9"/>
  <c r="S10" i="9"/>
  <c r="S18" i="9"/>
  <c r="S7" i="9"/>
  <c r="O20" i="9"/>
  <c r="O16" i="9"/>
  <c r="O11" i="9"/>
  <c r="O10" i="9"/>
  <c r="O13" i="9"/>
  <c r="S16" i="9"/>
  <c r="S12" i="9"/>
  <c r="S13" i="9"/>
  <c r="S9" i="9"/>
  <c r="S6" i="9"/>
  <c r="S20" i="9"/>
  <c r="O7" i="9"/>
  <c r="O14" i="9"/>
  <c r="O8" i="9"/>
  <c r="O9" i="9"/>
  <c r="V30" i="9"/>
  <c r="N30" i="9"/>
  <c r="V16" i="9"/>
  <c r="V12" i="9"/>
  <c r="V13" i="9"/>
  <c r="V9" i="9"/>
  <c r="V17" i="9"/>
  <c r="V6" i="9"/>
  <c r="V19" i="9"/>
  <c r="V22" i="9"/>
  <c r="V24" i="9"/>
  <c r="V26" i="9"/>
  <c r="V28" i="9"/>
  <c r="R16" i="9"/>
  <c r="R12" i="9"/>
  <c r="R13" i="9"/>
  <c r="R9" i="9"/>
  <c r="R17" i="9"/>
  <c r="R6" i="9"/>
  <c r="R19" i="9"/>
  <c r="R22" i="9"/>
  <c r="R24" i="9"/>
  <c r="R26" i="9"/>
  <c r="R28" i="9"/>
  <c r="N16" i="9"/>
  <c r="N12" i="9"/>
  <c r="N13" i="9"/>
  <c r="N9" i="9"/>
  <c r="N17" i="9"/>
  <c r="N6" i="9"/>
  <c r="N19" i="9"/>
  <c r="N22" i="9"/>
  <c r="N24" i="9"/>
  <c r="N26" i="9"/>
  <c r="N28" i="9"/>
  <c r="N20" i="9"/>
  <c r="V20" i="9"/>
  <c r="R20" i="9"/>
  <c r="R30" i="9"/>
  <c r="V7" i="9"/>
  <c r="V14" i="9"/>
  <c r="V8" i="9"/>
  <c r="V15" i="9"/>
  <c r="V11" i="9"/>
  <c r="V10" i="9"/>
  <c r="V18" i="9"/>
  <c r="V21" i="9"/>
  <c r="V23" i="9"/>
  <c r="V25" i="9"/>
  <c r="V27" i="9"/>
  <c r="V29" i="9"/>
  <c r="R7" i="9"/>
  <c r="R14" i="9"/>
  <c r="R8" i="9"/>
  <c r="R15" i="9"/>
  <c r="R11" i="9"/>
  <c r="R10" i="9"/>
  <c r="R18" i="9"/>
  <c r="R21" i="9"/>
  <c r="R23" i="9"/>
  <c r="R25" i="9"/>
  <c r="R27" i="9"/>
  <c r="R29" i="9"/>
  <c r="N7" i="9"/>
  <c r="N14" i="9"/>
  <c r="N8" i="9"/>
  <c r="N15" i="9"/>
  <c r="N11" i="9"/>
  <c r="N10" i="9"/>
  <c r="N18" i="9"/>
  <c r="N21" i="9"/>
  <c r="N23" i="9"/>
  <c r="AB23" i="9" s="1"/>
  <c r="N25" i="9"/>
  <c r="N27" i="9"/>
  <c r="N29" i="9"/>
  <c r="AC8" i="8"/>
  <c r="AC9" i="8"/>
  <c r="R24" i="8"/>
  <c r="AB10" i="9" l="1"/>
  <c r="AB11" i="9"/>
  <c r="AB15" i="9"/>
  <c r="AB29" i="9"/>
  <c r="AB25" i="9"/>
  <c r="AB21" i="9"/>
  <c r="AB7" i="9"/>
  <c r="AB27" i="9"/>
  <c r="AB18" i="9"/>
  <c r="AB8" i="9"/>
  <c r="AB16" i="9"/>
  <c r="AB20" i="9"/>
  <c r="AB22" i="9"/>
  <c r="AB9" i="9"/>
  <c r="AB13" i="9"/>
  <c r="AB12" i="9"/>
  <c r="AB14" i="9"/>
  <c r="AB28" i="9"/>
  <c r="AB19" i="9"/>
  <c r="AB26" i="9"/>
  <c r="AB6" i="9"/>
  <c r="AB30" i="9"/>
  <c r="AB24" i="9"/>
  <c r="AB17" i="9"/>
  <c r="AC30" i="8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A19" i="9" l="1"/>
  <c r="A13" i="9"/>
  <c r="A6" i="9"/>
  <c r="A12" i="9"/>
  <c r="A18" i="9"/>
  <c r="A15" i="9"/>
  <c r="A29" i="9"/>
  <c r="A26" i="9"/>
  <c r="A21" i="9"/>
  <c r="A8" i="9"/>
  <c r="A10" i="9"/>
  <c r="A28" i="9"/>
  <c r="A17" i="9"/>
  <c r="A16" i="9"/>
  <c r="A25" i="9"/>
  <c r="A27" i="9"/>
  <c r="A9" i="9"/>
  <c r="A24" i="9"/>
  <c r="A11" i="9"/>
  <c r="A14" i="9"/>
  <c r="A23" i="9"/>
  <c r="A22" i="9"/>
  <c r="A30" i="9"/>
  <c r="A20" i="9"/>
  <c r="A7" i="9"/>
  <c r="R13" i="7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R12" i="6" l="1"/>
  <c r="AC12" i="6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F31" i="4"/>
  <c r="F34" i="4"/>
  <c r="F27" i="4"/>
  <c r="H34" i="4" s="1"/>
  <c r="J34" i="4" s="1"/>
  <c r="F11" i="4"/>
  <c r="D28" i="4"/>
  <c r="F28" i="4" s="1"/>
  <c r="D33" i="4"/>
  <c r="F33" i="4" s="1"/>
  <c r="D36" i="4"/>
  <c r="D32" i="4"/>
  <c r="D17" i="4"/>
  <c r="D29" i="4"/>
  <c r="D13" i="4"/>
  <c r="F13" i="4" s="1"/>
  <c r="D26" i="4"/>
  <c r="F26" i="4" s="1"/>
  <c r="D30" i="4"/>
  <c r="F30" i="4" s="1"/>
  <c r="D22" i="4"/>
  <c r="F22" i="4" s="1"/>
  <c r="D10" i="4"/>
  <c r="D23" i="4"/>
  <c r="D24" i="4"/>
  <c r="D21" i="4"/>
  <c r="D15" i="4"/>
  <c r="F15" i="4" s="1"/>
  <c r="D12" i="4"/>
  <c r="D5" i="4"/>
  <c r="D8" i="4"/>
  <c r="D6" i="4"/>
  <c r="F6" i="4" s="1"/>
  <c r="D20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42" i="4"/>
  <c r="J42" i="4" s="1"/>
  <c r="L42" i="4" s="1"/>
  <c r="N42" i="4" s="1"/>
  <c r="P42" i="4" s="1"/>
  <c r="R42" i="4" s="1"/>
  <c r="T42" i="4" s="1"/>
  <c r="V42" i="4" s="1"/>
  <c r="N41" i="4"/>
  <c r="P41" i="4" s="1"/>
  <c r="R41" i="4" s="1"/>
  <c r="T41" i="4" s="1"/>
  <c r="V41" i="4" s="1"/>
  <c r="H40" i="4"/>
  <c r="J40" i="4" s="1"/>
  <c r="L40" i="4" s="1"/>
  <c r="N40" i="4" s="1"/>
  <c r="P40" i="4" s="1"/>
  <c r="R40" i="4" s="1"/>
  <c r="T40" i="4" s="1"/>
  <c r="V40" i="4" s="1"/>
  <c r="L39" i="4"/>
  <c r="N39" i="4" s="1"/>
  <c r="P39" i="4" s="1"/>
  <c r="R39" i="4" s="1"/>
  <c r="T39" i="4" s="1"/>
  <c r="V39" i="4" s="1"/>
  <c r="P38" i="4"/>
  <c r="R38" i="4" s="1"/>
  <c r="T38" i="4" s="1"/>
  <c r="V38" i="4" s="1"/>
  <c r="L37" i="4"/>
  <c r="N37" i="4" s="1"/>
  <c r="P37" i="4" s="1"/>
  <c r="R37" i="4" s="1"/>
  <c r="T37" i="4" s="1"/>
  <c r="V37" i="4" s="1"/>
  <c r="H16" i="4"/>
  <c r="J16" i="4" s="1"/>
  <c r="H25" i="4"/>
  <c r="J25" i="4" s="1"/>
  <c r="F35" i="4"/>
  <c r="D19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7" i="4"/>
  <c r="F19" i="4" s="1"/>
  <c r="D9" i="4"/>
  <c r="F9" i="4" s="1"/>
  <c r="H9" i="4" s="1"/>
  <c r="J9" i="4" s="1"/>
  <c r="D14" i="4"/>
  <c r="F14" i="4" s="1"/>
  <c r="H11" i="4" s="1"/>
  <c r="J11" i="4" s="1"/>
  <c r="F5" i="4" l="1"/>
  <c r="F24" i="4"/>
  <c r="H24" i="4" s="1"/>
  <c r="J24" i="4" s="1"/>
  <c r="L22" i="4" s="1"/>
  <c r="N22" i="4" s="1"/>
  <c r="P22" i="4" s="1"/>
  <c r="R22" i="4" s="1"/>
  <c r="T22" i="4" s="1"/>
  <c r="V22" i="4" s="1"/>
  <c r="H27" i="4"/>
  <c r="J27" i="4" s="1"/>
  <c r="L27" i="4" s="1"/>
  <c r="N27" i="4" s="1"/>
  <c r="P27" i="4" s="1"/>
  <c r="R27" i="4" s="1"/>
  <c r="T27" i="4" s="1"/>
  <c r="V27" i="4" s="1"/>
  <c r="H13" i="4"/>
  <c r="J13" i="4" s="1"/>
  <c r="F17" i="4"/>
  <c r="H30" i="4" s="1"/>
  <c r="J30" i="4" s="1"/>
  <c r="L25" i="4" s="1"/>
  <c r="N25" i="4" s="1"/>
  <c r="P25" i="4" s="1"/>
  <c r="R25" i="4" s="1"/>
  <c r="T25" i="4" s="1"/>
  <c r="V25" i="4" s="1"/>
  <c r="H31" i="4"/>
  <c r="J31" i="4" s="1"/>
  <c r="H15" i="4"/>
  <c r="J15" i="4" s="1"/>
  <c r="L9" i="4" s="1"/>
  <c r="N9" i="4" s="1"/>
  <c r="P9" i="4" s="1"/>
  <c r="R9" i="4" s="1"/>
  <c r="T9" i="4" s="1"/>
  <c r="V9" i="4" s="1"/>
  <c r="H5" i="4"/>
  <c r="J5" i="4" s="1"/>
  <c r="F20" i="4"/>
  <c r="H14" i="4" s="1"/>
  <c r="J14" i="4" s="1"/>
  <c r="F8" i="4"/>
  <c r="H8" i="4"/>
  <c r="J8" i="4" s="1"/>
  <c r="L13" i="4" s="1"/>
  <c r="N13" i="4" s="1"/>
  <c r="P13" i="4" s="1"/>
  <c r="R13" i="4" s="1"/>
  <c r="T13" i="4" s="1"/>
  <c r="V13" i="4" s="1"/>
  <c r="H35" i="4"/>
  <c r="J35" i="4" s="1"/>
  <c r="L35" i="4" s="1"/>
  <c r="N35" i="4" s="1"/>
  <c r="P35" i="4" s="1"/>
  <c r="R35" i="4" s="1"/>
  <c r="T35" i="4" s="1"/>
  <c r="V35" i="4" s="1"/>
  <c r="F7" i="4"/>
  <c r="H19" i="4" s="1"/>
  <c r="J19" i="4" s="1"/>
  <c r="F23" i="4"/>
  <c r="F29" i="4"/>
  <c r="F12" i="4"/>
  <c r="H12" i="4" s="1"/>
  <c r="J12" i="4" s="1"/>
  <c r="F21" i="4"/>
  <c r="H6" i="4" s="1"/>
  <c r="J6" i="4" s="1"/>
  <c r="L14" i="4" s="1"/>
  <c r="N14" i="4" s="1"/>
  <c r="P14" i="4" s="1"/>
  <c r="R14" i="4" s="1"/>
  <c r="T14" i="4" s="1"/>
  <c r="V14" i="4" s="1"/>
  <c r="F32" i="4"/>
  <c r="H28" i="4" s="1"/>
  <c r="J28" i="4" s="1"/>
  <c r="F10" i="4"/>
  <c r="F36" i="4"/>
  <c r="H26" i="4" s="1"/>
  <c r="J26" i="4" s="1"/>
  <c r="L26" i="4" s="1"/>
  <c r="N26" i="4" s="1"/>
  <c r="P26" i="4" s="1"/>
  <c r="R26" i="4" s="1"/>
  <c r="T26" i="4" s="1"/>
  <c r="V26" i="4" s="1"/>
  <c r="F18" i="4"/>
  <c r="H22" i="4"/>
  <c r="J22" i="4" s="1"/>
  <c r="H33" i="4"/>
  <c r="J33" i="4" s="1"/>
  <c r="L12" i="4" l="1"/>
  <c r="N12" i="4" s="1"/>
  <c r="P12" i="4" s="1"/>
  <c r="R12" i="4" s="1"/>
  <c r="T12" i="4" s="1"/>
  <c r="V12" i="4" s="1"/>
  <c r="H7" i="4"/>
  <c r="J7" i="4" s="1"/>
  <c r="L8" i="4"/>
  <c r="N8" i="4" s="1"/>
  <c r="P8" i="4" s="1"/>
  <c r="R8" i="4" s="1"/>
  <c r="T8" i="4" s="1"/>
  <c r="V8" i="4" s="1"/>
  <c r="L33" i="4"/>
  <c r="N33" i="4" s="1"/>
  <c r="P33" i="4" s="1"/>
  <c r="R33" i="4" s="1"/>
  <c r="T33" i="4" s="1"/>
  <c r="V33" i="4" s="1"/>
  <c r="L7" i="4"/>
  <c r="N7" i="4" s="1"/>
  <c r="P7" i="4" s="1"/>
  <c r="R7" i="4" s="1"/>
  <c r="T7" i="4" s="1"/>
  <c r="V7" i="4" s="1"/>
  <c r="L19" i="4"/>
  <c r="N19" i="4" s="1"/>
  <c r="P19" i="4" s="1"/>
  <c r="R19" i="4" s="1"/>
  <c r="T19" i="4" s="1"/>
  <c r="V19" i="4" s="1"/>
  <c r="L31" i="4"/>
  <c r="N31" i="4" s="1"/>
  <c r="P31" i="4" s="1"/>
  <c r="R31" i="4" s="1"/>
  <c r="T31" i="4" s="1"/>
  <c r="V31" i="4" s="1"/>
  <c r="L6" i="4"/>
  <c r="N6" i="4" s="1"/>
  <c r="P6" i="4" s="1"/>
  <c r="R6" i="4" s="1"/>
  <c r="T6" i="4" s="1"/>
  <c r="V6" i="4" s="1"/>
  <c r="H17" i="4"/>
  <c r="J17" i="4" s="1"/>
  <c r="H29" i="4"/>
  <c r="J29" i="4" s="1"/>
  <c r="L30" i="4" s="1"/>
  <c r="N30" i="4" s="1"/>
  <c r="P30" i="4" s="1"/>
  <c r="R30" i="4" s="1"/>
  <c r="T30" i="4" s="1"/>
  <c r="V30" i="4" s="1"/>
  <c r="H20" i="4"/>
  <c r="J20" i="4" s="1"/>
  <c r="L16" i="4" s="1"/>
  <c r="N16" i="4" s="1"/>
  <c r="P16" i="4" s="1"/>
  <c r="R16" i="4" s="1"/>
  <c r="T16" i="4" s="1"/>
  <c r="V16" i="4" s="1"/>
  <c r="H21" i="4"/>
  <c r="J21" i="4" s="1"/>
  <c r="L17" i="4" s="1"/>
  <c r="N17" i="4" s="1"/>
  <c r="P17" i="4" s="1"/>
  <c r="R17" i="4" s="1"/>
  <c r="T17" i="4" s="1"/>
  <c r="V17" i="4" s="1"/>
  <c r="H23" i="4"/>
  <c r="J23" i="4" s="1"/>
  <c r="L23" i="4" s="1"/>
  <c r="N23" i="4" s="1"/>
  <c r="P23" i="4" s="1"/>
  <c r="R23" i="4" s="1"/>
  <c r="T23" i="4" s="1"/>
  <c r="V23" i="4" s="1"/>
  <c r="H10" i="4"/>
  <c r="J10" i="4" s="1"/>
  <c r="L15" i="4" s="1"/>
  <c r="N15" i="4" s="1"/>
  <c r="P15" i="4" s="1"/>
  <c r="R15" i="4" s="1"/>
  <c r="T15" i="4" s="1"/>
  <c r="V15" i="4" s="1"/>
  <c r="H18" i="4"/>
  <c r="J18" i="4" s="1"/>
  <c r="H32" i="4"/>
  <c r="J32" i="4" s="1"/>
  <c r="L28" i="4" s="1"/>
  <c r="N28" i="4" s="1"/>
  <c r="P28" i="4" s="1"/>
  <c r="R28" i="4" s="1"/>
  <c r="T28" i="4" s="1"/>
  <c r="V28" i="4" s="1"/>
  <c r="H36" i="4"/>
  <c r="J36" i="4" s="1"/>
  <c r="L34" i="4" l="1"/>
  <c r="N34" i="4" s="1"/>
  <c r="P34" i="4" s="1"/>
  <c r="R34" i="4" s="1"/>
  <c r="T34" i="4" s="1"/>
  <c r="V34" i="4" s="1"/>
  <c r="L36" i="4"/>
  <c r="N36" i="4" s="1"/>
  <c r="P36" i="4" s="1"/>
  <c r="R36" i="4" s="1"/>
  <c r="T36" i="4" s="1"/>
  <c r="V36" i="4" s="1"/>
  <c r="L10" i="4"/>
  <c r="N10" i="4" s="1"/>
  <c r="P10" i="4" s="1"/>
  <c r="R10" i="4" s="1"/>
  <c r="T10" i="4" s="1"/>
  <c r="V10" i="4" s="1"/>
  <c r="L18" i="4"/>
  <c r="N18" i="4" s="1"/>
  <c r="P18" i="4" s="1"/>
  <c r="R18" i="4" s="1"/>
  <c r="T18" i="4" s="1"/>
  <c r="V18" i="4" s="1"/>
  <c r="L21" i="4"/>
  <c r="N21" i="4" s="1"/>
  <c r="P21" i="4" s="1"/>
  <c r="R21" i="4" s="1"/>
  <c r="T21" i="4" s="1"/>
  <c r="V21" i="4" s="1"/>
  <c r="L29" i="4"/>
  <c r="N29" i="4" s="1"/>
  <c r="P29" i="4" s="1"/>
  <c r="R29" i="4" s="1"/>
  <c r="T29" i="4" s="1"/>
  <c r="V29" i="4" s="1"/>
  <c r="L20" i="4"/>
  <c r="N20" i="4" s="1"/>
  <c r="P20" i="4" s="1"/>
  <c r="R20" i="4" s="1"/>
  <c r="T20" i="4" s="1"/>
  <c r="V20" i="4" s="1"/>
  <c r="L32" i="4"/>
  <c r="N32" i="4" s="1"/>
  <c r="P32" i="4" s="1"/>
  <c r="R32" i="4" s="1"/>
  <c r="T32" i="4" s="1"/>
  <c r="V32" i="4" s="1"/>
  <c r="L11" i="4"/>
  <c r="N11" i="4" s="1"/>
  <c r="P11" i="4" s="1"/>
  <c r="R11" i="4" s="1"/>
  <c r="T11" i="4" s="1"/>
  <c r="V11" i="4" s="1"/>
  <c r="L5" i="4"/>
  <c r="N5" i="4" s="1"/>
  <c r="P5" i="4" s="1"/>
  <c r="R5" i="4" s="1"/>
  <c r="T5" i="4" s="1"/>
  <c r="V5" i="4" s="1"/>
  <c r="L24" i="4"/>
  <c r="N24" i="4" s="1"/>
  <c r="P24" i="4" s="1"/>
  <c r="R24" i="4" s="1"/>
  <c r="T24" i="4" s="1"/>
  <c r="V24" i="4" s="1"/>
</calcChain>
</file>

<file path=xl/sharedStrings.xml><?xml version="1.0" encoding="utf-8"?>
<sst xmlns="http://schemas.openxmlformats.org/spreadsheetml/2006/main" count="347" uniqueCount="87">
  <si>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</si>
  <si>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</si>
  <si>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</si>
  <si>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</si>
  <si>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</si>
  <si>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</si>
  <si>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</si>
  <si>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</si>
  <si>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</si>
  <si>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</si>
  <si>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</si>
  <si>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</si>
  <si>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</si>
  <si>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</si>
  <si>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</si>
  <si>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</si>
  <si>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</si>
  <si>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</si>
  <si>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</si>
  <si>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</si>
  <si>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</si>
  <si>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</si>
  <si>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</si>
  <si>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</si>
  <si>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</si>
  <si>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</si>
  <si>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</si>
  <si>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</si>
  <si>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</si>
  <si>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</si>
  <si>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</si>
  <si>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</si>
  <si>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</si>
  <si>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</si>
  <si>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</si>
  <si>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</si>
  <si>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</si>
  <si>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</si>
  <si>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</si>
  <si>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</si>
  <si>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</si>
  <si>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</si>
  <si>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</si>
  <si>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</si>
  <si>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</si>
  <si>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</si>
  <si>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</si>
  <si>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</si>
  <si>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</si>
  <si>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</si>
  <si>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</si>
  <si>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</si>
  <si>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</si>
  <si>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</si>
  <si>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</si>
  <si>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</si>
  <si>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</si>
  <si>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</si>
  <si>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</si>
  <si>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</si>
  <si>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</si>
  <si>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</si>
  <si>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</si>
  <si>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</si>
  <si>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</si>
  <si>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</si>
  <si>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</si>
  <si>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</si>
  <si>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</si>
  <si>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</si>
  <si>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</si>
  <si>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</si>
  <si>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</si>
  <si>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</si>
  <si>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</si>
  <si>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</si>
  <si>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</si>
  <si>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</si>
  <si>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</si>
  <si>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</si>
  <si>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</si>
  <si>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</si>
  <si>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</si>
  <si>
    <t>Всего участников</t>
  </si>
  <si>
    <t>Горошко Игорь</t>
  </si>
  <si>
    <t>Лига III-й сезон 21.09.2016 конфиг 3</t>
  </si>
  <si>
    <t>Лантушенко Игорь/ Lantushenko Ihor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</si>
</sst>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24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5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3" fillId="0" borderId="18" xfId="1" applyFont="1" applyFill="1" applyBorder="1"/>
    <xf numFmtId="0" fontId="11" fillId="0" borderId="19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2" fillId="0" borderId="14" xfId="1" applyNumberFormat="1" applyFont="1" applyFill="1" applyBorder="1" applyAlignment="1">
      <alignment horizontal="left"/>
    </xf>
    <xf numFmtId="164" fontId="13" fillId="0" borderId="33" xfId="1" applyNumberFormat="1" applyFont="1" applyFill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9" xfId="0" applyFont="1" applyBorder="1" applyAlignment="1"/>
    <xf numFmtId="0" fontId="25" fillId="0" borderId="17" xfId="0" applyFont="1" applyBorder="1"/>
    <xf numFmtId="0" fontId="25" fillId="0" borderId="26" xfId="0" applyFont="1" applyBorder="1" applyAlignment="1"/>
    <xf numFmtId="0" fontId="25" fillId="0" borderId="14" xfId="0" applyFont="1" applyFill="1" applyBorder="1"/>
    <xf numFmtId="0" fontId="17" fillId="0" borderId="29" xfId="0" applyFont="1" applyBorder="1" applyAlignment="1"/>
    <xf numFmtId="0" fontId="20" fillId="0" borderId="14" xfId="0" applyFont="1" applyBorder="1" applyAlignment="1"/>
    <xf numFmtId="0" fontId="17" fillId="0" borderId="29" xfId="1" applyFont="1" applyFill="1" applyBorder="1"/>
    <xf numFmtId="0" fontId="27" fillId="0" borderId="17" xfId="0" applyFont="1" applyBorder="1" applyAlignment="1"/>
    <xf numFmtId="0" fontId="16" fillId="0" borderId="17" xfId="0" applyFont="1" applyFill="1" applyBorder="1"/>
    <xf numFmtId="0" fontId="25" fillId="0" borderId="24" xfId="1" applyFont="1" applyFill="1" applyBorder="1"/>
    <xf numFmtId="0" fontId="17" fillId="0" borderId="14" xfId="0" applyFont="1" applyFill="1" applyBorder="1"/>
    <xf numFmtId="0" fontId="17" fillId="0" borderId="29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8" fillId="0" borderId="25" xfId="1" applyFont="1" applyFill="1" applyBorder="1" applyAlignment="1">
      <alignment horizontal="center"/>
    </xf>
    <xf numFmtId="0" fontId="28" fillId="0" borderId="63" xfId="1" applyFont="1" applyFill="1" applyBorder="1" applyAlignment="1">
      <alignment horizontal="center"/>
    </xf>
    <xf numFmtId="0" fontId="28" fillId="0" borderId="21" xfId="1" applyFont="1" applyFill="1" applyBorder="1" applyAlignment="1">
      <alignment horizontal="center"/>
    </xf>
    <xf numFmtId="0" fontId="28" fillId="0" borderId="20" xfId="1" applyFont="1" applyFill="1" applyBorder="1" applyAlignment="1">
      <alignment horizontal="center"/>
    </xf>
    <xf numFmtId="0" fontId="28" fillId="0" borderId="49" xfId="1" applyFont="1" applyFill="1" applyBorder="1" applyAlignment="1">
      <alignment horizontal="center"/>
    </xf>
    <xf numFmtId="0" fontId="28" fillId="0" borderId="37" xfId="1" applyFont="1" applyFill="1" applyBorder="1" applyAlignment="1">
      <alignment horizontal="center"/>
    </xf>
    <xf numFmtId="0" fontId="28" fillId="0" borderId="18" xfId="1" applyFont="1" applyFill="1" applyBorder="1" applyAlignment="1">
      <alignment horizontal="center"/>
    </xf>
    <xf numFmtId="0" fontId="28" fillId="0" borderId="58" xfId="1" applyFont="1" applyFill="1" applyBorder="1" applyAlignment="1">
      <alignment horizontal="center"/>
    </xf>
    <xf numFmtId="0" fontId="28" fillId="0" borderId="19" xfId="1" applyFont="1" applyFill="1" applyBorder="1" applyAlignment="1">
      <alignment horizontal="center"/>
    </xf>
    <xf numFmtId="0" fontId="28" fillId="0" borderId="41" xfId="1" applyFont="1" applyFill="1" applyBorder="1" applyAlignment="1">
      <alignment horizontal="center"/>
    </xf>
    <xf numFmtId="0" fontId="28" fillId="0" borderId="34" xfId="1" applyFont="1" applyFill="1" applyBorder="1" applyAlignment="1">
      <alignment horizontal="center"/>
    </xf>
    <xf numFmtId="0" fontId="28" fillId="0" borderId="7" xfId="1" applyFont="1" applyFill="1" applyBorder="1" applyAlignment="1">
      <alignment horizontal="center"/>
    </xf>
    <xf numFmtId="0" fontId="28" fillId="0" borderId="54" xfId="1" applyFont="1" applyFill="1" applyBorder="1" applyAlignment="1">
      <alignment horizontal="center"/>
    </xf>
    <xf numFmtId="0" fontId="28" fillId="0" borderId="8" xfId="1" applyFont="1" applyFill="1" applyBorder="1" applyAlignment="1">
      <alignment horizontal="center"/>
    </xf>
    <xf numFmtId="0" fontId="28" fillId="0" borderId="56" xfId="1" applyFont="1" applyFill="1" applyBorder="1" applyAlignment="1">
      <alignment horizontal="center"/>
    </xf>
    <xf numFmtId="0" fontId="28" fillId="0" borderId="35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1" fillId="0" borderId="1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39" xfId="1" applyFont="1" applyBorder="1" applyAlignment="1">
      <alignment horizontal="center" vertical="center" textRotation="90" wrapText="1"/>
    </xf>
    <xf numFmtId="0" fontId="1" fillId="0" borderId="48" xfId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8" fillId="0" borderId="14" xfId="1" applyFont="1" applyFill="1" applyBorder="1" applyAlignment="1">
      <alignment horizontal="center"/>
    </xf>
    <xf numFmtId="0" fontId="28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1" fillId="0" borderId="38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8" fillId="0" borderId="30" xfId="1" applyFont="1" applyFill="1" applyBorder="1" applyAlignment="1">
      <alignment horizontal="center"/>
    </xf>
    <xf numFmtId="0" fontId="28" fillId="0" borderId="68" xfId="1" applyFont="1" applyFill="1" applyBorder="1" applyAlignment="1">
      <alignment horizontal="center"/>
    </xf>
    <xf numFmtId="0" fontId="28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8" fillId="0" borderId="2" xfId="1" applyFont="1" applyFill="1" applyBorder="1" applyAlignment="1">
      <alignment horizontal="center"/>
    </xf>
    <xf numFmtId="0" fontId="28" fillId="0" borderId="57" xfId="1" applyFont="1" applyFill="1" applyBorder="1" applyAlignment="1">
      <alignment horizontal="center"/>
    </xf>
    <xf numFmtId="0" fontId="28" fillId="0" borderId="3" xfId="1" applyFont="1" applyFill="1" applyBorder="1" applyAlignment="1">
      <alignment horizontal="center"/>
    </xf>
    <xf numFmtId="0" fontId="28" fillId="0" borderId="5" xfId="1" applyFont="1" applyFill="1" applyBorder="1" applyAlignment="1">
      <alignment horizontal="center"/>
    </xf>
    <xf numFmtId="0" fontId="28" fillId="0" borderId="33" xfId="1" applyFont="1" applyFill="1" applyBorder="1" applyAlignment="1">
      <alignment horizontal="center"/>
    </xf>
    <xf numFmtId="0" fontId="28" fillId="0" borderId="11" xfId="1" applyFont="1" applyFill="1" applyBorder="1" applyAlignment="1">
      <alignment horizontal="center"/>
    </xf>
    <xf numFmtId="0" fontId="28" fillId="0" borderId="59" xfId="1" applyFont="1" applyFill="1" applyBorder="1" applyAlignment="1">
      <alignment horizontal="center"/>
    </xf>
    <xf numFmtId="0" fontId="28" fillId="0" borderId="12" xfId="1" applyFont="1" applyFill="1" applyBorder="1" applyAlignment="1">
      <alignment horizontal="center"/>
    </xf>
    <xf numFmtId="0" fontId="28" fillId="0" borderId="27" xfId="1" applyFont="1" applyFill="1" applyBorder="1" applyAlignment="1">
      <alignment horizontal="center"/>
    </xf>
    <xf numFmtId="0" fontId="28" fillId="0" borderId="40" xfId="1" applyFont="1" applyFill="1" applyBorder="1" applyAlignment="1">
      <alignment horizontal="center"/>
    </xf>
    <xf numFmtId="0" fontId="28" fillId="0" borderId="70" xfId="1" applyFont="1" applyFill="1" applyBorder="1" applyAlignment="1">
      <alignment horizontal="center"/>
    </xf>
    <xf numFmtId="0" fontId="28" fillId="0" borderId="36" xfId="1" applyFont="1" applyFill="1" applyBorder="1" applyAlignment="1">
      <alignment horizontal="center"/>
    </xf>
    <xf numFmtId="0" fontId="28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6" fillId="0" borderId="17" xfId="1" applyFont="1" applyBorder="1"/>
    <xf numFmtId="0" fontId="26" fillId="0" borderId="17" xfId="0" applyFont="1" applyBorder="1" applyAlignment="1"/>
    <xf numFmtId="0" fontId="25" fillId="0" borderId="24" xfId="0" applyFont="1" applyFill="1" applyBorder="1"/>
    <xf numFmtId="0" fontId="27" fillId="0" borderId="24" xfId="0" applyFont="1" applyBorder="1" applyAlignment="1"/>
    <xf numFmtId="0" fontId="14" fillId="0" borderId="29" xfId="1" applyFont="1" applyBorder="1"/>
    <xf numFmtId="0" fontId="16" fillId="0" borderId="14" xfId="0" applyFont="1" applyFill="1" applyBorder="1"/>
    <xf numFmtId="0" fontId="13" fillId="0" borderId="5" xfId="1" applyFont="1" applyBorder="1" applyAlignment="1">
      <alignment horizontal="center"/>
    </xf>
    <xf numFmtId="0" fontId="25" fillId="0" borderId="14" xfId="0" applyFont="1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J36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5703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321" t="s">
        <v>69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322" t="s">
        <v>0</v>
      </c>
      <c r="B3" s="324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323"/>
      <c r="B4" s="32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434" t="s">
        <v>42</v>
      </c>
      <c r="C5" s="32">
        <v>34.9</v>
      </c>
      <c r="D5" s="33">
        <f>C5/3*10</f>
        <v>116.33333333333333</v>
      </c>
      <c r="E5" s="34">
        <v>48.3</v>
      </c>
      <c r="F5" s="33">
        <f>IF(E5&gt;0,IF(D5&gt;0,(D5*C$3+E5*10/3)/E$3,E5*10/3*(1-0.1*C$3)),IF(D5&gt;10,D5*0.9,D5))</f>
        <v>138.66666666666666</v>
      </c>
      <c r="G5" s="32">
        <v>49.4</v>
      </c>
      <c r="H5" s="33">
        <f>IF(G5&gt;0,IF(F5&gt;0,(F5*E$3+G5*10/3)/G$3,G5*10/3*(1-0.1*E$3)),IF(F5&gt;10,F5*0.9,F5))</f>
        <v>147.33333333333334</v>
      </c>
      <c r="I5" s="32">
        <v>34.1</v>
      </c>
      <c r="J5" s="33">
        <f>IF(I5&gt;0,IF(H5&gt;0,(H5*G$3+I5*10/3)/I$3,I5*10/3*(1-0.1*G$3)),IF(H5&gt;10,H5*0.9,H5))</f>
        <v>138.91666666666666</v>
      </c>
      <c r="K5" s="32"/>
      <c r="L5" s="33">
        <f t="shared" ref="L5:L37" si="0">IF(K5&gt;0,IF(J5&gt;0,(J5*I$3+K5*10/3)/K$3,K5*10/3*(1-0.1*I$3)),IF(J5&gt;10,J5*0.9,J5))</f>
        <v>125.02499999999999</v>
      </c>
      <c r="M5" s="35"/>
      <c r="N5" s="33">
        <f t="shared" ref="N5:N37" si="1">IF(M5&gt;0,IF(L5&gt;0,(L5*K$3+M5*10/3)/M$3,M5*10/3*(1-0.1*K$3)),IF(L5&gt;10,L5*0.9,L5))</f>
        <v>112.52249999999999</v>
      </c>
      <c r="O5" s="36"/>
      <c r="P5" s="33">
        <f t="shared" ref="P5:P53" si="2">IF(O5&gt;0,IF(N5&gt;0,(N5*M$3+O5*10/3)/O$3,O5*10/3*(1-0.1*M$3)),IF(N5&gt;10,N5*0.9,N5))</f>
        <v>101.27024999999999</v>
      </c>
      <c r="Q5" s="35"/>
      <c r="R5" s="33">
        <f t="shared" ref="R5:R59" si="3">IF(Q5&gt;0,IF(P5&gt;0,(P5*O$3+Q5*10/3)/Q$3,Q5*10/3*(1-0.1*O$3)),IF(P5&gt;10,P5*0.9,P5))</f>
        <v>91.143224999999987</v>
      </c>
      <c r="S5" s="35"/>
      <c r="T5" s="37">
        <f t="shared" ref="T5:T64" si="4">IF(S5&gt;0,IF(R5&gt;0,(R5*Q$3+S5*10/3)/S$3,S5*10/3*(1-0.1*Q$3)),IF(R5&gt;10,R5*0.9,R5))</f>
        <v>82.028902499999987</v>
      </c>
      <c r="U5" s="38"/>
      <c r="V5" s="39">
        <f t="shared" ref="V5:V68" si="5">IF(U5&gt;0,IF(T5&gt;0,(T5*S$3+U5*10/3)/U$3,U5*10/3*(1-0.1*S$3)),IF(T5&gt;10,T5*0.9,T5))</f>
        <v>73.826012249999991</v>
      </c>
      <c r="W5" s="3"/>
      <c r="X5" s="3"/>
      <c r="Y5" s="3"/>
      <c r="Z5" s="3"/>
    </row>
    <row r="6" spans="1:26" ht="35.25" x14ac:dyDescent="0.45">
      <c r="A6" s="40">
        <v>2</v>
      </c>
      <c r="B6" s="214" t="s">
        <v>45</v>
      </c>
      <c r="C6" s="42">
        <v>37</v>
      </c>
      <c r="D6" s="43">
        <f>C6/3*10</f>
        <v>123.33333333333334</v>
      </c>
      <c r="E6" s="44"/>
      <c r="F6" s="43">
        <f>IF(E6&gt;0,IF(D6&gt;0,(D6*C$3+E6*10/3)/E$3,E6*10/3*(1-0.1*C$3)),IF(D6&gt;10,D6*0.9,D6))</f>
        <v>111.00000000000001</v>
      </c>
      <c r="G6" s="42">
        <v>49.8</v>
      </c>
      <c r="H6" s="43">
        <f>IF(G6&gt;0,IF(F6&gt;0,(F6*E$3+G6*10/3)/G$3,G6*10/3*(1-0.1*E$3)),IF(F6&gt;10,F6*0.9,F6))</f>
        <v>129.33333333333334</v>
      </c>
      <c r="I6" s="42">
        <v>49</v>
      </c>
      <c r="J6" s="43">
        <f>IF(I6&gt;0,IF(H6&gt;0,(H6*G$3+I6*10/3)/I$3,I6*10/3*(1-0.1*G$3)),IF(H6&gt;10,H6*0.9,H6))</f>
        <v>137.83333333333334</v>
      </c>
      <c r="K6" s="42"/>
      <c r="L6" s="43">
        <f t="shared" si="0"/>
        <v>124.05000000000001</v>
      </c>
      <c r="M6" s="45"/>
      <c r="N6" s="43">
        <f t="shared" si="1"/>
        <v>111.64500000000001</v>
      </c>
      <c r="O6" s="46"/>
      <c r="P6" s="47">
        <f t="shared" si="2"/>
        <v>100.48050000000001</v>
      </c>
      <c r="Q6" s="45"/>
      <c r="R6" s="47">
        <f t="shared" si="3"/>
        <v>90.432450000000003</v>
      </c>
      <c r="S6" s="45"/>
      <c r="T6" s="43">
        <f t="shared" si="4"/>
        <v>81.389205000000004</v>
      </c>
      <c r="U6" s="48"/>
      <c r="V6" s="49">
        <f t="shared" si="5"/>
        <v>73.250284500000006</v>
      </c>
      <c r="W6" s="3"/>
      <c r="X6" s="3"/>
      <c r="Y6" s="3"/>
      <c r="Z6" s="3"/>
    </row>
    <row r="7" spans="1:26" ht="35.25" x14ac:dyDescent="0.45">
      <c r="A7" s="40">
        <v>3</v>
      </c>
      <c r="B7" s="212" t="s">
        <v>61</v>
      </c>
      <c r="C7" s="42">
        <v>32.700000000000003</v>
      </c>
      <c r="D7" s="43">
        <f>C7/3*10</f>
        <v>109</v>
      </c>
      <c r="E7" s="44">
        <v>40.5</v>
      </c>
      <c r="F7" s="43">
        <f>IF(E7&gt;0,IF(D7&gt;0,(D7*C$3+E7*10/3)/E$3,E7*10/3*(1-0.1*C$3)),IF(D7&gt;10,D7*0.9,D7))</f>
        <v>122</v>
      </c>
      <c r="G7" s="45">
        <v>51.1</v>
      </c>
      <c r="H7" s="43">
        <f>IF(G7&gt;0,IF(F7&gt;0,(F7*E$3+G7*10/3)/G$3,G7*10/3*(1-0.1*E$3)),IF(F7&gt;10,F7*0.9,F7))</f>
        <v>138.11111111111111</v>
      </c>
      <c r="I7" s="42">
        <v>40.1</v>
      </c>
      <c r="J7" s="43">
        <f>IF(I7&gt;0,IF(H7&gt;0,(H7*G$3+I7*10/3)/I$3,I7*10/3*(1-0.1*G$3)),IF(H7&gt;10,H7*0.9,H7))</f>
        <v>137</v>
      </c>
      <c r="K7" s="42"/>
      <c r="L7" s="43">
        <f t="shared" si="0"/>
        <v>123.3</v>
      </c>
      <c r="M7" s="45"/>
      <c r="N7" s="43">
        <f t="shared" si="1"/>
        <v>110.97</v>
      </c>
      <c r="O7" s="46"/>
      <c r="P7" s="47">
        <f t="shared" si="2"/>
        <v>99.873000000000005</v>
      </c>
      <c r="Q7" s="45"/>
      <c r="R7" s="47">
        <f t="shared" si="3"/>
        <v>89.8857</v>
      </c>
      <c r="S7" s="45"/>
      <c r="T7" s="50">
        <f t="shared" si="4"/>
        <v>80.897130000000004</v>
      </c>
      <c r="U7" s="48"/>
      <c r="V7" s="49">
        <f t="shared" si="5"/>
        <v>72.807417000000001</v>
      </c>
      <c r="W7" s="3"/>
      <c r="X7" s="3"/>
      <c r="Y7" s="3"/>
      <c r="Z7" s="3"/>
    </row>
    <row r="8" spans="1:26" ht="35.25" x14ac:dyDescent="0.45">
      <c r="A8" s="40">
        <f t="shared" ref="A8:A59" si="6">A7+1</f>
        <v>4</v>
      </c>
      <c r="B8" s="214" t="s">
        <v>44</v>
      </c>
      <c r="C8" s="42">
        <v>36.9</v>
      </c>
      <c r="D8" s="43">
        <f>C8/3*10</f>
        <v>122.99999999999999</v>
      </c>
      <c r="E8" s="44">
        <v>33.799999999999997</v>
      </c>
      <c r="F8" s="43">
        <f>IF(E8&gt;0,IF(D8&gt;0,(D8*C$3+E8*10/3)/E$3,E8*10/3*(1-0.1*C$3)),IF(D8&gt;10,D8*0.9,D8))</f>
        <v>117.83333333333333</v>
      </c>
      <c r="G8" s="42">
        <v>49.4</v>
      </c>
      <c r="H8" s="43">
        <f>IF(G8&gt;0,IF(F8&gt;0,(F8*E$3+G8*10/3)/G$3,G8*10/3*(1-0.1*E$3)),IF(F8&gt;10,F8*0.9,F8))</f>
        <v>133.44444444444443</v>
      </c>
      <c r="I8" s="42">
        <v>25.6</v>
      </c>
      <c r="J8" s="43">
        <f>IF(I8&gt;0,IF(H8&gt;0,(H8*G$3+I8*10/3)/I$3,I8*10/3*(1-0.1*G$3)),IF(H8&gt;10,H8*0.9,H8))</f>
        <v>121.41666666666664</v>
      </c>
      <c r="K8" s="42"/>
      <c r="L8" s="43">
        <f t="shared" si="0"/>
        <v>109.27499999999998</v>
      </c>
      <c r="M8" s="45"/>
      <c r="N8" s="43">
        <f t="shared" si="1"/>
        <v>98.347499999999982</v>
      </c>
      <c r="O8" s="46"/>
      <c r="P8" s="47">
        <f t="shared" si="2"/>
        <v>88.512749999999983</v>
      </c>
      <c r="Q8" s="45"/>
      <c r="R8" s="47">
        <f t="shared" si="3"/>
        <v>79.661474999999982</v>
      </c>
      <c r="S8" s="45"/>
      <c r="T8" s="43">
        <f t="shared" si="4"/>
        <v>71.695327499999991</v>
      </c>
      <c r="U8" s="48"/>
      <c r="V8" s="49">
        <f t="shared" si="5"/>
        <v>64.525794749999989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429" t="s">
        <v>60</v>
      </c>
      <c r="C9" s="52">
        <v>44.5</v>
      </c>
      <c r="D9" s="53">
        <f>C9/3*10</f>
        <v>148.33333333333334</v>
      </c>
      <c r="E9" s="54">
        <v>40.1</v>
      </c>
      <c r="F9" s="55">
        <f>IF(E9&gt;0,IF(D9&gt;0,(D9*C$3+E9*10/3)/E$3,E9*10/3*(1-0.1*C$3)),IF(D9&gt;10,D9*0.9,D9))</f>
        <v>141</v>
      </c>
      <c r="G9" s="52">
        <v>36.5</v>
      </c>
      <c r="H9" s="55">
        <f>IF(G9&gt;0,IF(F9&gt;0,(F9*E$3+G9*10/3)/G$3,G9*10/3*(1-0.1*E$3)),IF(F9&gt;10,F9*0.9,F9))</f>
        <v>134.55555555555557</v>
      </c>
      <c r="I9" s="56"/>
      <c r="J9" s="53">
        <f>IF(I9&gt;0,IF(H9&gt;0,(H9*G$3+I9*10/3)/I$3,I9*10/3*(1-0.1*G$3)),IF(H9&gt;10,H9*0.9,H9))</f>
        <v>121.10000000000002</v>
      </c>
      <c r="K9" s="56"/>
      <c r="L9" s="53">
        <f t="shared" si="0"/>
        <v>108.99000000000002</v>
      </c>
      <c r="M9" s="57"/>
      <c r="N9" s="53">
        <f t="shared" si="1"/>
        <v>98.091000000000022</v>
      </c>
      <c r="O9" s="58"/>
      <c r="P9" s="47">
        <f t="shared" si="2"/>
        <v>88.281900000000022</v>
      </c>
      <c r="Q9" s="59"/>
      <c r="R9" s="50">
        <f t="shared" si="3"/>
        <v>79.453710000000015</v>
      </c>
      <c r="S9" s="57"/>
      <c r="T9" s="47">
        <f t="shared" si="4"/>
        <v>71.508339000000021</v>
      </c>
      <c r="U9" s="60"/>
      <c r="V9" s="61">
        <f t="shared" si="5"/>
        <v>64.357505100000026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218" t="s">
        <v>54</v>
      </c>
      <c r="C10" s="32">
        <v>23.9</v>
      </c>
      <c r="D10" s="33">
        <f>C10/3*10</f>
        <v>79.666666666666657</v>
      </c>
      <c r="E10" s="34">
        <v>42.1</v>
      </c>
      <c r="F10" s="33">
        <f>IF(E10&gt;0,IF(D10&gt;0,(D10*C$3+E10*10/3)/E$3,E10*10/3*(1-0.1*C$3)),IF(D10&gt;10,D10*0.9,D10))</f>
        <v>110</v>
      </c>
      <c r="G10" s="32">
        <v>27</v>
      </c>
      <c r="H10" s="33">
        <f>IF(G10&gt;0,IF(F10&gt;0,(F10*E$3+G10*10/3)/G$3,G10*10/3*(1-0.1*E$3)),IF(F10&gt;10,F10*0.9,F10))</f>
        <v>103.33333333333333</v>
      </c>
      <c r="I10" s="38">
        <v>43.4</v>
      </c>
      <c r="J10" s="33">
        <f>IF(I10&gt;0,IF(H10&gt;0,(H10*G$3+I10*10/3)/I$3,I10*10/3*(1-0.1*G$3)),IF(H10&gt;10,H10*0.9,H10))</f>
        <v>113.66666666666666</v>
      </c>
      <c r="K10" s="32"/>
      <c r="L10" s="33">
        <f t="shared" si="0"/>
        <v>102.3</v>
      </c>
      <c r="M10" s="63"/>
      <c r="N10" s="47">
        <f t="shared" si="1"/>
        <v>92.07</v>
      </c>
      <c r="O10" s="36"/>
      <c r="P10" s="33">
        <f t="shared" si="2"/>
        <v>82.863</v>
      </c>
      <c r="Q10" s="35"/>
      <c r="R10" s="33">
        <f t="shared" si="3"/>
        <v>74.576700000000002</v>
      </c>
      <c r="S10" s="63"/>
      <c r="T10" s="37">
        <f t="shared" si="4"/>
        <v>67.119030000000009</v>
      </c>
      <c r="U10" s="64"/>
      <c r="V10" s="39">
        <f t="shared" si="5"/>
        <v>60.40712700000001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427" t="s">
        <v>80</v>
      </c>
      <c r="C11" s="42"/>
      <c r="D11" s="43"/>
      <c r="E11" s="44">
        <v>47.6</v>
      </c>
      <c r="F11" s="43">
        <f>IF(E11&gt;0,IF(D11&gt;0,(D11*C$3+E11*10/3)/E$3,E11*10/3*(1-0.1*C$3)),IF(D11&gt;10,D11*0.9,D11))</f>
        <v>142.79999999999998</v>
      </c>
      <c r="G11" s="42">
        <v>-6.1</v>
      </c>
      <c r="H11" s="43">
        <f>IF(G11&gt;0,IF(F11&gt;0,(F11*E$3+G11*10/3)/G$3,G11*10/3*(1-0.1*E$3)),IF(F11&gt;10,F11*0.9,F11))</f>
        <v>128.51999999999998</v>
      </c>
      <c r="I11" s="42">
        <v>18.600000000000001</v>
      </c>
      <c r="J11" s="43">
        <f>IF(I11&gt;0,IF(H11&gt;0,(H11*G$3+I11*10/3)/I$3,I11*10/3*(1-0.1*G$3)),IF(H11&gt;10,H11*0.9,H11))</f>
        <v>111.88999999999999</v>
      </c>
      <c r="K11" s="42"/>
      <c r="L11" s="43">
        <f t="shared" si="0"/>
        <v>100.70099999999999</v>
      </c>
      <c r="M11" s="45"/>
      <c r="N11" s="43">
        <f t="shared" si="1"/>
        <v>90.630899999999997</v>
      </c>
      <c r="O11" s="46"/>
      <c r="P11" s="47">
        <f t="shared" si="2"/>
        <v>81.567809999999994</v>
      </c>
      <c r="Q11" s="45"/>
      <c r="R11" s="47">
        <f t="shared" si="3"/>
        <v>73.411028999999999</v>
      </c>
      <c r="S11" s="45"/>
      <c r="T11" s="43">
        <f t="shared" si="4"/>
        <v>66.069926100000004</v>
      </c>
      <c r="U11" s="48"/>
      <c r="V11" s="49">
        <f t="shared" si="5"/>
        <v>59.462933490000005</v>
      </c>
      <c r="W11" s="3"/>
      <c r="X11" s="3"/>
      <c r="Y11" s="3"/>
      <c r="Z11" s="3"/>
    </row>
    <row r="12" spans="1:26" ht="35.25" x14ac:dyDescent="0.45">
      <c r="A12" s="40">
        <f t="shared" si="6"/>
        <v>8</v>
      </c>
      <c r="B12" s="214" t="s">
        <v>47</v>
      </c>
      <c r="C12" s="42">
        <v>24.3</v>
      </c>
      <c r="D12" s="43">
        <f>C12/3*10</f>
        <v>81</v>
      </c>
      <c r="E12" s="44"/>
      <c r="F12" s="43">
        <f>IF(E12&gt;0,IF(D12&gt;0,(D12*C$3+E12*10/3)/E$3,E12*10/3*(1-0.1*C$3)),IF(D12&gt;10,D12*0.9,D12))</f>
        <v>72.900000000000006</v>
      </c>
      <c r="G12" s="42">
        <v>44.8</v>
      </c>
      <c r="H12" s="43">
        <f>IF(G12&gt;0,IF(F12&gt;0,(F12*E$3+G12*10/3)/G$3,G12*10/3*(1-0.1*E$3)),IF(F12&gt;10,F12*0.9,F12))</f>
        <v>98.37777777777778</v>
      </c>
      <c r="I12" s="42">
        <v>45.7</v>
      </c>
      <c r="J12" s="43">
        <f>IF(I12&gt;0,IF(H12&gt;0,(H12*G$3+I12*10/3)/I$3,I12*10/3*(1-0.1*G$3)),IF(H12&gt;10,H12*0.9,H12))</f>
        <v>111.86666666666667</v>
      </c>
      <c r="K12" s="42"/>
      <c r="L12" s="43">
        <f t="shared" si="0"/>
        <v>100.68</v>
      </c>
      <c r="M12" s="45"/>
      <c r="N12" s="43">
        <f t="shared" si="1"/>
        <v>90.612000000000009</v>
      </c>
      <c r="O12" s="46"/>
      <c r="P12" s="47">
        <f t="shared" si="2"/>
        <v>81.55080000000001</v>
      </c>
      <c r="Q12" s="45"/>
      <c r="R12" s="47">
        <f t="shared" si="3"/>
        <v>73.395720000000011</v>
      </c>
      <c r="S12" s="45"/>
      <c r="T12" s="50">
        <f t="shared" si="4"/>
        <v>66.056148000000007</v>
      </c>
      <c r="U12" s="48"/>
      <c r="V12" s="49">
        <f t="shared" si="5"/>
        <v>59.45053320000001</v>
      </c>
      <c r="W12" s="3"/>
      <c r="X12" s="3"/>
      <c r="Y12" s="3"/>
      <c r="Z12" s="3"/>
    </row>
    <row r="13" spans="1:26" ht="35.25" x14ac:dyDescent="0.45">
      <c r="A13" s="40">
        <f t="shared" si="6"/>
        <v>9</v>
      </c>
      <c r="B13" s="215" t="s">
        <v>48</v>
      </c>
      <c r="C13" s="42">
        <v>22</v>
      </c>
      <c r="D13" s="43">
        <f>C13/3*10</f>
        <v>73.333333333333329</v>
      </c>
      <c r="E13" s="44">
        <v>29.9</v>
      </c>
      <c r="F13" s="43">
        <f>IF(E13&gt;0,IF(D13&gt;0,(D13*C$3+E13*10/3)/E$3,E13*10/3*(1-0.1*C$3)),IF(D13&gt;10,D13*0.9,D13))</f>
        <v>86.5</v>
      </c>
      <c r="G13" s="45">
        <v>39.200000000000003</v>
      </c>
      <c r="H13" s="43">
        <f>IF(G13&gt;0,IF(F13&gt;0,(F13*E$3+G13*10/3)/G$3,G13*10/3*(1-0.1*E$3)),IF(F13&gt;10,F13*0.9,F13))</f>
        <v>101.22222222222221</v>
      </c>
      <c r="I13" s="42">
        <v>41.4</v>
      </c>
      <c r="J13" s="43">
        <f>IF(I13&gt;0,IF(H13&gt;0,(H13*G$3+I13*10/3)/I$3,I13*10/3*(1-0.1*G$3)),IF(H13&gt;10,H13*0.9,H13))</f>
        <v>110.41666666666666</v>
      </c>
      <c r="K13" s="42"/>
      <c r="L13" s="43">
        <f t="shared" si="0"/>
        <v>99.375</v>
      </c>
      <c r="M13" s="45"/>
      <c r="N13" s="43">
        <f t="shared" si="1"/>
        <v>89.4375</v>
      </c>
      <c r="O13" s="46"/>
      <c r="P13" s="47">
        <f t="shared" si="2"/>
        <v>80.493750000000006</v>
      </c>
      <c r="Q13" s="45"/>
      <c r="R13" s="47">
        <f t="shared" si="3"/>
        <v>72.444375000000008</v>
      </c>
      <c r="S13" s="45"/>
      <c r="T13" s="43">
        <f t="shared" si="4"/>
        <v>65.199937500000004</v>
      </c>
      <c r="U13" s="48"/>
      <c r="V13" s="49">
        <f t="shared" si="5"/>
        <v>58.679943750000007</v>
      </c>
      <c r="W13" s="3"/>
      <c r="X13" s="3"/>
      <c r="Y13" s="3"/>
      <c r="Z13" s="3"/>
    </row>
    <row r="14" spans="1:26" ht="36" thickBot="1" x14ac:dyDescent="0.5">
      <c r="A14" s="51">
        <f t="shared" si="6"/>
        <v>10</v>
      </c>
      <c r="B14" s="217" t="s">
        <v>43</v>
      </c>
      <c r="C14" s="56">
        <v>45.4</v>
      </c>
      <c r="D14" s="53">
        <f>C14/3*10</f>
        <v>151.33333333333331</v>
      </c>
      <c r="E14" s="54"/>
      <c r="F14" s="55">
        <f>IF(E14&gt;0,IF(D14&gt;0,(D14*C$3+E14*10/3)/E$3,E14*10/3*(1-0.1*C$3)),IF(D14&gt;10,D14*0.9,D14))</f>
        <v>136.19999999999999</v>
      </c>
      <c r="G14" s="56"/>
      <c r="H14" s="53">
        <f>IF(G14&gt;0,IF(F14&gt;0,(F14*E$3+G14*10/3)/G$3,G14*10/3*(1-0.1*E$3)),IF(F14&gt;10,F14*0.9,F14))</f>
        <v>122.58</v>
      </c>
      <c r="I14" s="56"/>
      <c r="J14" s="53">
        <f>IF(I14&gt;0,IF(H14&gt;0,(H14*G$3+I14*10/3)/I$3,I14*10/3*(1-0.1*G$3)),IF(H14&gt;10,H14*0.9,H14))</f>
        <v>110.322</v>
      </c>
      <c r="K14" s="56"/>
      <c r="L14" s="53">
        <f t="shared" si="0"/>
        <v>99.2898</v>
      </c>
      <c r="M14" s="57"/>
      <c r="N14" s="53">
        <f t="shared" si="1"/>
        <v>89.360820000000004</v>
      </c>
      <c r="O14" s="66"/>
      <c r="P14" s="47">
        <f t="shared" si="2"/>
        <v>80.424738000000005</v>
      </c>
      <c r="Q14" s="57"/>
      <c r="R14" s="67">
        <f t="shared" si="3"/>
        <v>72.382264200000009</v>
      </c>
      <c r="S14" s="59"/>
      <c r="T14" s="47">
        <f t="shared" si="4"/>
        <v>65.144037780000005</v>
      </c>
      <c r="U14" s="68"/>
      <c r="V14" s="61">
        <f t="shared" si="5"/>
        <v>58.629634002000003</v>
      </c>
      <c r="W14" s="3"/>
      <c r="X14" s="3"/>
      <c r="Y14" s="3"/>
      <c r="Z14" s="3"/>
    </row>
    <row r="15" spans="1:26" ht="35.25" x14ac:dyDescent="0.45">
      <c r="A15" s="30">
        <f t="shared" si="6"/>
        <v>11</v>
      </c>
      <c r="B15" s="215" t="s">
        <v>67</v>
      </c>
      <c r="C15" s="69">
        <v>32</v>
      </c>
      <c r="D15" s="33">
        <f>C15/3*10</f>
        <v>106.66666666666666</v>
      </c>
      <c r="E15" s="32">
        <v>48</v>
      </c>
      <c r="F15" s="33">
        <f>IF(E15&gt;0,IF(D15&gt;0,(D15*C$3+E15*10/3)/E$3,E15*10/3*(1-0.1*C$3)),IF(D15&gt;10,D15*0.9,D15))</f>
        <v>133.33333333333331</v>
      </c>
      <c r="G15" s="69"/>
      <c r="H15" s="47">
        <f>IF(G15&gt;0,IF(F15&gt;0,(F15*E$3+G15*10/3)/G$3,G15*10/3*(1-0.1*E$3)),IF(F15&gt;10,F15*0.9,F15))</f>
        <v>119.99999999999999</v>
      </c>
      <c r="I15" s="78"/>
      <c r="J15" s="47">
        <f>IF(I15&gt;0,IF(H15&gt;0,(H15*G$3+I15*10/3)/I$3,I15*10/3*(1-0.1*G$3)),IF(H15&gt;10,H15*0.9,H15))</f>
        <v>107.99999999999999</v>
      </c>
      <c r="K15" s="32"/>
      <c r="L15" s="33">
        <f t="shared" si="0"/>
        <v>97.199999999999989</v>
      </c>
      <c r="M15" s="63"/>
      <c r="N15" s="47">
        <f t="shared" si="1"/>
        <v>87.47999999999999</v>
      </c>
      <c r="O15" s="70"/>
      <c r="P15" s="33">
        <f t="shared" si="2"/>
        <v>78.731999999999999</v>
      </c>
      <c r="Q15" s="63"/>
      <c r="R15" s="47">
        <f t="shared" si="3"/>
        <v>70.858800000000002</v>
      </c>
      <c r="S15" s="35"/>
      <c r="T15" s="37">
        <f t="shared" si="4"/>
        <v>63.772920000000006</v>
      </c>
      <c r="U15" s="38"/>
      <c r="V15" s="39">
        <f t="shared" si="5"/>
        <v>57.395628000000009</v>
      </c>
      <c r="W15" s="3"/>
      <c r="X15" s="3"/>
      <c r="Y15" s="3"/>
      <c r="Z15" s="3"/>
    </row>
    <row r="16" spans="1:26" ht="35.25" x14ac:dyDescent="0.45">
      <c r="A16" s="40">
        <f t="shared" si="6"/>
        <v>12</v>
      </c>
      <c r="B16" s="41" t="s">
        <v>84</v>
      </c>
      <c r="C16" s="42"/>
      <c r="D16" s="43"/>
      <c r="E16" s="42"/>
      <c r="F16" s="43"/>
      <c r="G16" s="42"/>
      <c r="H16" s="43">
        <f>IF(G16&gt;0,IF(F16&gt;0,(F16*E$3+G16*10/3)/G$3,G16*10/3*(1-0.1*E$3)),IF(F16&gt;10,F16*0.9,F16))</f>
        <v>0</v>
      </c>
      <c r="I16" s="44">
        <v>46.2</v>
      </c>
      <c r="J16" s="43">
        <f>IF(I16&gt;0,IF(H16&gt;0,(H16*G$3+I16*10/3)/I$3,I16*10/3*(1-0.1*G$3)),IF(H16&gt;10,H16*0.9,H16))</f>
        <v>107.8</v>
      </c>
      <c r="K16" s="71"/>
      <c r="L16" s="43">
        <f t="shared" si="0"/>
        <v>97.02</v>
      </c>
      <c r="M16" s="71"/>
      <c r="N16" s="43">
        <f t="shared" si="1"/>
        <v>87.317999999999998</v>
      </c>
      <c r="O16" s="46"/>
      <c r="P16" s="47">
        <f t="shared" si="2"/>
        <v>78.586200000000005</v>
      </c>
      <c r="Q16" s="45"/>
      <c r="R16" s="47">
        <f t="shared" si="3"/>
        <v>70.727580000000003</v>
      </c>
      <c r="S16" s="45"/>
      <c r="T16" s="43">
        <f t="shared" si="4"/>
        <v>63.654822000000003</v>
      </c>
      <c r="U16" s="48"/>
      <c r="V16" s="49">
        <f t="shared" si="5"/>
        <v>57.2893398</v>
      </c>
      <c r="W16" s="3"/>
      <c r="X16" s="3"/>
      <c r="Y16" s="3"/>
      <c r="Z16" s="3"/>
    </row>
    <row r="17" spans="1:26" ht="35.25" x14ac:dyDescent="0.45">
      <c r="A17" s="40">
        <f t="shared" si="6"/>
        <v>13</v>
      </c>
      <c r="B17" s="214" t="s">
        <v>52</v>
      </c>
      <c r="C17" s="42">
        <v>14.5</v>
      </c>
      <c r="D17" s="43">
        <f>C17/3*10</f>
        <v>48.333333333333329</v>
      </c>
      <c r="E17" s="42">
        <v>34</v>
      </c>
      <c r="F17" s="43">
        <f>IF(E17&gt;0,IF(D17&gt;0,(D17*C$3+E17*10/3)/E$3,E17*10/3*(1-0.1*C$3)),IF(D17&gt;10,D17*0.9,D17))</f>
        <v>80.833333333333329</v>
      </c>
      <c r="G17" s="42">
        <v>43</v>
      </c>
      <c r="H17" s="43">
        <f>IF(G17&gt;0,IF(F17&gt;0,(F17*E$3+G17*10/3)/G$3,G17*10/3*(1-0.1*E$3)),IF(F17&gt;10,F17*0.9,F17))</f>
        <v>101.66666666666667</v>
      </c>
      <c r="I17" s="44">
        <v>35.200000000000003</v>
      </c>
      <c r="J17" s="43">
        <f>IF(I17&gt;0,IF(H17&gt;0,(H17*G$3+I17*10/3)/I$3,I17*10/3*(1-0.1*G$3)),IF(H17&gt;10,H17*0.9,H17))</f>
        <v>105.58333333333333</v>
      </c>
      <c r="K17" s="42"/>
      <c r="L17" s="43">
        <f t="shared" si="0"/>
        <v>95.024999999999991</v>
      </c>
      <c r="M17" s="45"/>
      <c r="N17" s="43">
        <f t="shared" si="1"/>
        <v>85.522499999999994</v>
      </c>
      <c r="O17" s="46"/>
      <c r="P17" s="47">
        <f t="shared" si="2"/>
        <v>76.970249999999993</v>
      </c>
      <c r="Q17" s="45"/>
      <c r="R17" s="47">
        <f t="shared" si="3"/>
        <v>69.273224999999996</v>
      </c>
      <c r="S17" s="45"/>
      <c r="T17" s="50">
        <f t="shared" si="4"/>
        <v>62.345902500000001</v>
      </c>
      <c r="U17" s="48"/>
      <c r="V17" s="49">
        <f t="shared" si="5"/>
        <v>56.111312250000005</v>
      </c>
      <c r="W17" s="3"/>
      <c r="X17" s="3"/>
      <c r="Y17" s="3"/>
      <c r="Z17" s="3"/>
    </row>
    <row r="18" spans="1:26" ht="35.25" x14ac:dyDescent="0.45">
      <c r="A18" s="40">
        <f t="shared" si="6"/>
        <v>14</v>
      </c>
      <c r="B18" s="428" t="s">
        <v>72</v>
      </c>
      <c r="C18" s="42"/>
      <c r="D18" s="43"/>
      <c r="E18" s="42">
        <v>43</v>
      </c>
      <c r="F18" s="43">
        <f>IF(E18&gt;0,IF(D18&gt;0,(D18*C$3+E18*10/3)/E$3,E18*10/3*(1-0.1*C$3)),IF(D18&gt;10,D18*0.9,D18))</f>
        <v>129</v>
      </c>
      <c r="G18" s="42"/>
      <c r="H18" s="43">
        <f>IF(G18&gt;0,IF(F18&gt;0,(F18*E$3+G18*10/3)/G$3,G18*10/3*(1-0.1*E$3)),IF(F18&gt;10,F18*0.9,F18))</f>
        <v>116.10000000000001</v>
      </c>
      <c r="I18" s="44"/>
      <c r="J18" s="43">
        <f>IF(I18&gt;0,IF(H18&gt;0,(H18*G$3+I18*10/3)/I$3,I18*10/3*(1-0.1*G$3)),IF(H18&gt;10,H18*0.9,H18))</f>
        <v>104.49000000000001</v>
      </c>
      <c r="K18" s="42"/>
      <c r="L18" s="43">
        <f t="shared" si="0"/>
        <v>94.041000000000011</v>
      </c>
      <c r="M18" s="45"/>
      <c r="N18" s="43">
        <f t="shared" si="1"/>
        <v>84.636900000000011</v>
      </c>
      <c r="O18" s="46"/>
      <c r="P18" s="47">
        <f t="shared" si="2"/>
        <v>76.173210000000012</v>
      </c>
      <c r="Q18" s="45"/>
      <c r="R18" s="47">
        <f t="shared" si="3"/>
        <v>68.555889000000008</v>
      </c>
      <c r="S18" s="45"/>
      <c r="T18" s="43">
        <f t="shared" si="4"/>
        <v>61.700300100000007</v>
      </c>
      <c r="U18" s="48"/>
      <c r="V18" s="49">
        <f t="shared" si="5"/>
        <v>55.530270090000009</v>
      </c>
      <c r="W18" s="3"/>
      <c r="X18" s="3"/>
      <c r="Y18" s="3"/>
      <c r="Z18" s="3"/>
    </row>
    <row r="19" spans="1:26" ht="36" thickBot="1" x14ac:dyDescent="0.5">
      <c r="A19" s="51">
        <f t="shared" si="6"/>
        <v>15</v>
      </c>
      <c r="B19" s="224" t="s">
        <v>51</v>
      </c>
      <c r="C19" s="52">
        <v>39.700000000000003</v>
      </c>
      <c r="D19" s="53">
        <f>C19/3*10</f>
        <v>132.33333333333334</v>
      </c>
      <c r="E19" s="56"/>
      <c r="F19" s="53">
        <f>IF(E19&gt;0,IF(D19&gt;0,(D19*C$3+E19*10/3)/E$3,E19*10/3*(1-0.1*C$3)),IF(D19&gt;10,D19*0.9,D19))</f>
        <v>119.10000000000001</v>
      </c>
      <c r="G19" s="52"/>
      <c r="H19" s="55">
        <f>IF(G19&gt;0,IF(F19&gt;0,(F19*E$3+G19*10/3)/G$3,G19*10/3*(1-0.1*E$3)),IF(F19&gt;10,F19*0.9,F19))</f>
        <v>107.19000000000001</v>
      </c>
      <c r="I19" s="54"/>
      <c r="J19" s="55">
        <f>IF(I19&gt;0,IF(H19&gt;0,(H19*G$3+I19*10/3)/I$3,I19*10/3*(1-0.1*G$3)),IF(H19&gt;10,H19*0.9,H19))</f>
        <v>96.471000000000018</v>
      </c>
      <c r="K19" s="52"/>
      <c r="L19" s="55">
        <f t="shared" si="0"/>
        <v>86.823900000000023</v>
      </c>
      <c r="M19" s="59"/>
      <c r="N19" s="55">
        <f t="shared" si="1"/>
        <v>78.141510000000025</v>
      </c>
      <c r="O19" s="58"/>
      <c r="P19" s="47">
        <f t="shared" si="2"/>
        <v>70.32735900000003</v>
      </c>
      <c r="Q19" s="59"/>
      <c r="R19" s="50">
        <f t="shared" si="3"/>
        <v>63.294623100000031</v>
      </c>
      <c r="S19" s="57"/>
      <c r="T19" s="47">
        <f t="shared" si="4"/>
        <v>56.965160790000027</v>
      </c>
      <c r="U19" s="60"/>
      <c r="V19" s="61">
        <f t="shared" si="5"/>
        <v>51.268644711000029</v>
      </c>
      <c r="W19" s="3"/>
      <c r="X19" s="3"/>
      <c r="Y19" s="3"/>
      <c r="Z19" s="3"/>
    </row>
    <row r="20" spans="1:26" ht="35.25" x14ac:dyDescent="0.45">
      <c r="A20" s="30">
        <f t="shared" si="6"/>
        <v>16</v>
      </c>
      <c r="B20" s="218" t="s">
        <v>57</v>
      </c>
      <c r="C20" s="32">
        <v>37.799999999999997</v>
      </c>
      <c r="D20" s="33">
        <f>C20/3*10</f>
        <v>126</v>
      </c>
      <c r="E20" s="78">
        <v>24.4</v>
      </c>
      <c r="F20" s="47">
        <f>IF(E20&gt;0,IF(D20&gt;0,(D20*C$3+E20*10/3)/E$3,E20*10/3*(1-0.1*C$3)),IF(D20&gt;10,D20*0.9,D20))</f>
        <v>103.66666666666666</v>
      </c>
      <c r="G20" s="32">
        <v>33.6</v>
      </c>
      <c r="H20" s="33">
        <f>IF(G20&gt;0,IF(F20&gt;0,(F20*E$3+G20*10/3)/G$3,G20*10/3*(1-0.1*E$3)),IF(F20&gt;10,F20*0.9,F20))</f>
        <v>106.44444444444444</v>
      </c>
      <c r="I20" s="32"/>
      <c r="J20" s="33">
        <f>IF(I20&gt;0,IF(H20&gt;0,(H20*G$3+I20*10/3)/I$3,I20*10/3*(1-0.1*G$3)),IF(H20&gt;10,H20*0.9,H20))</f>
        <v>95.8</v>
      </c>
      <c r="K20" s="32"/>
      <c r="L20" s="33">
        <f t="shared" si="0"/>
        <v>86.22</v>
      </c>
      <c r="M20" s="35"/>
      <c r="N20" s="33">
        <f t="shared" si="1"/>
        <v>77.597999999999999</v>
      </c>
      <c r="O20" s="36"/>
      <c r="P20" s="33">
        <f t="shared" si="2"/>
        <v>69.838200000000001</v>
      </c>
      <c r="Q20" s="35"/>
      <c r="R20" s="33">
        <f t="shared" si="3"/>
        <v>62.854379999999999</v>
      </c>
      <c r="S20" s="63"/>
      <c r="T20" s="37">
        <f t="shared" si="4"/>
        <v>56.568942</v>
      </c>
      <c r="U20" s="64"/>
      <c r="V20" s="39">
        <f t="shared" si="5"/>
        <v>50.912047800000003</v>
      </c>
      <c r="W20" s="3"/>
      <c r="X20" s="3"/>
      <c r="Y20" s="3"/>
      <c r="Z20" s="3"/>
    </row>
    <row r="21" spans="1:26" ht="35.25" x14ac:dyDescent="0.45">
      <c r="A21" s="40">
        <f t="shared" si="6"/>
        <v>17</v>
      </c>
      <c r="B21" s="214" t="s">
        <v>46</v>
      </c>
      <c r="C21" s="42">
        <v>30</v>
      </c>
      <c r="D21" s="43">
        <f>C21/3*10</f>
        <v>100</v>
      </c>
      <c r="E21" s="44">
        <v>31.5</v>
      </c>
      <c r="F21" s="43">
        <f>IF(E21&gt;0,IF(D21&gt;0,(D21*C$3+E21*10/3)/E$3,E21*10/3*(1-0.1*C$3)),IF(D21&gt;10,D21*0.9,D21))</f>
        <v>102.5</v>
      </c>
      <c r="G21" s="42">
        <v>28</v>
      </c>
      <c r="H21" s="43">
        <f>IF(G21&gt;0,IF(F21&gt;0,(F21*E$3+G21*10/3)/G$3,G21*10/3*(1-0.1*E$3)),IF(F21&gt;10,F21*0.9,F21))</f>
        <v>99.444444444444443</v>
      </c>
      <c r="I21" s="42"/>
      <c r="J21" s="43">
        <f>IF(I21&gt;0,IF(H21&gt;0,(H21*G$3+I21*10/3)/I$3,I21*10/3*(1-0.1*G$3)),IF(H21&gt;10,H21*0.9,H21))</f>
        <v>89.5</v>
      </c>
      <c r="K21" s="42"/>
      <c r="L21" s="43">
        <f t="shared" si="0"/>
        <v>80.55</v>
      </c>
      <c r="M21" s="42"/>
      <c r="N21" s="43">
        <f t="shared" si="1"/>
        <v>72.495000000000005</v>
      </c>
      <c r="O21" s="46"/>
      <c r="P21" s="47">
        <f t="shared" si="2"/>
        <v>65.245500000000007</v>
      </c>
      <c r="Q21" s="45"/>
      <c r="R21" s="47">
        <f t="shared" si="3"/>
        <v>58.720950000000009</v>
      </c>
      <c r="S21" s="45"/>
      <c r="T21" s="43">
        <f t="shared" si="4"/>
        <v>52.848855000000007</v>
      </c>
      <c r="U21" s="48"/>
      <c r="V21" s="49">
        <f t="shared" si="5"/>
        <v>47.563969500000006</v>
      </c>
      <c r="W21" s="3"/>
      <c r="X21" s="3"/>
      <c r="Y21" s="3"/>
      <c r="Z21" s="3"/>
    </row>
    <row r="22" spans="1:26" ht="35.25" x14ac:dyDescent="0.45">
      <c r="A22" s="40">
        <f t="shared" si="6"/>
        <v>18</v>
      </c>
      <c r="B22" s="212" t="s">
        <v>58</v>
      </c>
      <c r="C22" s="42">
        <v>23.7</v>
      </c>
      <c r="D22" s="43">
        <f>C22/3*10</f>
        <v>79</v>
      </c>
      <c r="E22" s="44">
        <v>28</v>
      </c>
      <c r="F22" s="43">
        <f>IF(E22&gt;0,IF(D22&gt;0,(D22*C$3+E22*10/3)/E$3,E22*10/3*(1-0.1*C$3)),IF(D22&gt;10,D22*0.9,D22))</f>
        <v>86.166666666666657</v>
      </c>
      <c r="G22" s="42">
        <v>21.9</v>
      </c>
      <c r="H22" s="43">
        <f>IF(G22&gt;0,IF(F22&gt;0,(F22*E$3+G22*10/3)/G$3,G22*10/3*(1-0.1*E$3)),IF(F22&gt;10,F22*0.9,F22))</f>
        <v>81.777777777777771</v>
      </c>
      <c r="I22" s="42">
        <v>28.9</v>
      </c>
      <c r="J22" s="43">
        <f>IF(I22&gt;0,IF(H22&gt;0,(H22*G$3+I22*10/3)/I$3,I22*10/3*(1-0.1*G$3)),IF(H22&gt;10,H22*0.9,H22))</f>
        <v>85.416666666666657</v>
      </c>
      <c r="K22" s="45"/>
      <c r="L22" s="43">
        <f t="shared" si="0"/>
        <v>76.875</v>
      </c>
      <c r="M22" s="45"/>
      <c r="N22" s="43">
        <f t="shared" si="1"/>
        <v>69.1875</v>
      </c>
      <c r="O22" s="46"/>
      <c r="P22" s="47">
        <f t="shared" si="2"/>
        <v>62.268750000000004</v>
      </c>
      <c r="Q22" s="45"/>
      <c r="R22" s="47">
        <f t="shared" si="3"/>
        <v>56.041875000000005</v>
      </c>
      <c r="S22" s="45"/>
      <c r="T22" s="50">
        <f t="shared" si="4"/>
        <v>50.437687500000003</v>
      </c>
      <c r="U22" s="48"/>
      <c r="V22" s="49">
        <f t="shared" si="5"/>
        <v>45.393918750000005</v>
      </c>
      <c r="W22" s="3"/>
      <c r="X22" s="3"/>
      <c r="Y22" s="3"/>
      <c r="Z22" s="3"/>
    </row>
    <row r="23" spans="1:26" ht="35.25" x14ac:dyDescent="0.45">
      <c r="A23" s="40">
        <f t="shared" si="6"/>
        <v>19</v>
      </c>
      <c r="B23" s="212" t="s">
        <v>62</v>
      </c>
      <c r="C23" s="42">
        <v>24.5</v>
      </c>
      <c r="D23" s="43">
        <f>C23/3*10</f>
        <v>81.666666666666657</v>
      </c>
      <c r="E23" s="44">
        <v>33.1</v>
      </c>
      <c r="F23" s="43">
        <f>IF(E23&gt;0,IF(D23&gt;0,(D23*C$3+E23*10/3)/E$3,E23*10/3*(1-0.1*C$3)),IF(D23&gt;10,D23*0.9,D23))</f>
        <v>96</v>
      </c>
      <c r="G23" s="42">
        <v>24.1</v>
      </c>
      <c r="H23" s="43">
        <f>IF(G23&gt;0,IF(F23&gt;0,(F23*E$3+G23*10/3)/G$3,G23*10/3*(1-0.1*E$3)),IF(F23&gt;10,F23*0.9,F23))</f>
        <v>90.777777777777771</v>
      </c>
      <c r="I23" s="45"/>
      <c r="J23" s="43">
        <f>IF(I23&gt;0,IF(H23&gt;0,(H23*G$3+I23*10/3)/I$3,I23*10/3*(1-0.1*G$3)),IF(H23&gt;10,H23*0.9,H23))</f>
        <v>81.7</v>
      </c>
      <c r="K23" s="42"/>
      <c r="L23" s="43">
        <f t="shared" si="0"/>
        <v>73.53</v>
      </c>
      <c r="M23" s="45"/>
      <c r="N23" s="43">
        <f t="shared" si="1"/>
        <v>66.177000000000007</v>
      </c>
      <c r="O23" s="46"/>
      <c r="P23" s="47">
        <f t="shared" si="2"/>
        <v>59.559300000000007</v>
      </c>
      <c r="Q23" s="45"/>
      <c r="R23" s="47">
        <f t="shared" si="3"/>
        <v>53.603370000000005</v>
      </c>
      <c r="S23" s="45"/>
      <c r="T23" s="43">
        <f t="shared" si="4"/>
        <v>48.243033000000004</v>
      </c>
      <c r="U23" s="48"/>
      <c r="V23" s="49">
        <f t="shared" si="5"/>
        <v>43.418729700000007</v>
      </c>
      <c r="W23" s="3"/>
      <c r="X23" s="3"/>
      <c r="Y23" s="3"/>
      <c r="Z23" s="3"/>
    </row>
    <row r="24" spans="1:26" ht="36" thickBot="1" x14ac:dyDescent="0.5">
      <c r="A24" s="74">
        <f t="shared" si="6"/>
        <v>20</v>
      </c>
      <c r="B24" s="217" t="s">
        <v>50</v>
      </c>
      <c r="C24" s="56">
        <v>26.1</v>
      </c>
      <c r="D24" s="53">
        <f>C24/3*10</f>
        <v>87.000000000000014</v>
      </c>
      <c r="E24" s="75"/>
      <c r="F24" s="53">
        <f>IF(E24&gt;0,IF(D24&gt;0,(D24*C$3+E24*10/3)/E$3,E24*10/3*(1-0.1*C$3)),IF(D24&gt;10,D24*0.9,D24))</f>
        <v>78.300000000000011</v>
      </c>
      <c r="G24" s="56"/>
      <c r="H24" s="53">
        <f>IF(G24&gt;0,IF(F24&gt;0,(F24*E$3+G24*10/3)/G$3,G24*10/3*(1-0.1*E$3)),IF(F24&gt;10,F24*0.9,F24))</f>
        <v>70.470000000000013</v>
      </c>
      <c r="I24" s="56">
        <v>29.4</v>
      </c>
      <c r="J24" s="53">
        <f>IF(I24&gt;0,IF(H24&gt;0,(H24*G$3+I24*10/3)/I$3,I24*10/3*(1-0.1*G$3)),IF(H24&gt;10,H24*0.9,H24))</f>
        <v>77.352500000000006</v>
      </c>
      <c r="K24" s="56"/>
      <c r="L24" s="53">
        <f t="shared" si="0"/>
        <v>69.617250000000013</v>
      </c>
      <c r="M24" s="57"/>
      <c r="N24" s="53">
        <f t="shared" si="1"/>
        <v>62.655525000000011</v>
      </c>
      <c r="O24" s="76"/>
      <c r="P24" s="47">
        <f t="shared" si="2"/>
        <v>56.389972500000013</v>
      </c>
      <c r="Q24" s="57"/>
      <c r="R24" s="67">
        <f t="shared" si="3"/>
        <v>50.75097525000001</v>
      </c>
      <c r="S24" s="59"/>
      <c r="T24" s="47">
        <f t="shared" si="4"/>
        <v>45.675877725000014</v>
      </c>
      <c r="U24" s="68"/>
      <c r="V24" s="61">
        <f t="shared" si="5"/>
        <v>41.108289952500016</v>
      </c>
      <c r="W24" s="3"/>
      <c r="X24" s="3"/>
      <c r="Y24" s="3"/>
      <c r="Z24" s="3"/>
    </row>
    <row r="25" spans="1:26" ht="35.25" x14ac:dyDescent="0.45">
      <c r="A25" s="77">
        <f t="shared" si="6"/>
        <v>21</v>
      </c>
      <c r="B25" s="431" t="s">
        <v>82</v>
      </c>
      <c r="C25" s="78"/>
      <c r="D25" s="33"/>
      <c r="E25" s="78"/>
      <c r="F25" s="47"/>
      <c r="G25" s="63">
        <v>31.1</v>
      </c>
      <c r="H25" s="47">
        <f>IF(G25&gt;0,IF(F25&gt;0,(F25*E$3+G25*10/3)/G$3,G25*10/3*(1-0.1*E$3)),IF(F25&gt;10,F25*0.9,F25))</f>
        <v>82.933333333333337</v>
      </c>
      <c r="I25" s="78"/>
      <c r="J25" s="47">
        <f>IF(I25&gt;0,IF(H25&gt;0,(H25*G$3+I25*10/3)/I$3,I25*10/3*(1-0.1*G$3)),IF(H25&gt;10,H25*0.9,H25))</f>
        <v>74.64</v>
      </c>
      <c r="K25" s="69"/>
      <c r="L25" s="47">
        <f t="shared" si="0"/>
        <v>67.176000000000002</v>
      </c>
      <c r="M25" s="63"/>
      <c r="N25" s="47">
        <f t="shared" si="1"/>
        <v>60.458400000000005</v>
      </c>
      <c r="O25" s="70"/>
      <c r="P25" s="33">
        <f t="shared" si="2"/>
        <v>54.412560000000006</v>
      </c>
      <c r="Q25" s="63"/>
      <c r="R25" s="47">
        <f t="shared" si="3"/>
        <v>48.971304000000003</v>
      </c>
      <c r="S25" s="35"/>
      <c r="T25" s="37">
        <f t="shared" si="4"/>
        <v>44.074173600000002</v>
      </c>
      <c r="U25" s="38"/>
      <c r="V25" s="39">
        <f t="shared" si="5"/>
        <v>39.666756240000005</v>
      </c>
      <c r="W25" s="3"/>
      <c r="X25" s="3"/>
      <c r="Y25" s="3"/>
      <c r="Z25" s="3"/>
    </row>
    <row r="26" spans="1:26" ht="35.25" x14ac:dyDescent="0.45">
      <c r="A26" s="40">
        <f t="shared" si="6"/>
        <v>22</v>
      </c>
      <c r="B26" s="213" t="s">
        <v>68</v>
      </c>
      <c r="C26" s="44">
        <v>22.099999999999998</v>
      </c>
      <c r="D26" s="43">
        <f>C26/3*10</f>
        <v>73.666666666666657</v>
      </c>
      <c r="E26" s="44"/>
      <c r="F26" s="43">
        <f>IF(E26&gt;0,IF(D26&gt;0,(D26*C$3+E26*10/3)/E$3,E26*10/3*(1-0.1*C$3)),IF(D26&gt;10,D26*0.9,D26))</f>
        <v>66.3</v>
      </c>
      <c r="G26" s="42"/>
      <c r="H26" s="43">
        <f>IF(G26&gt;0,IF(F26&gt;0,(F26*E$3+G26*10/3)/G$3,G26*10/3*(1-0.1*E$3)),IF(F26&gt;10,F26*0.9,F26))</f>
        <v>59.67</v>
      </c>
      <c r="I26" s="44">
        <v>25.7</v>
      </c>
      <c r="J26" s="43">
        <f>IF(I26&gt;0,IF(H26&gt;0,(H26*G$3+I26*10/3)/I$3,I26*10/3*(1-0.1*G$3)),IF(H26&gt;10,H26*0.9,H26))</f>
        <v>66.169166666666669</v>
      </c>
      <c r="K26" s="42"/>
      <c r="L26" s="43">
        <f t="shared" si="0"/>
        <v>59.552250000000001</v>
      </c>
      <c r="M26" s="45"/>
      <c r="N26" s="43">
        <f t="shared" si="1"/>
        <v>53.597025000000002</v>
      </c>
      <c r="O26" s="46"/>
      <c r="P26" s="47">
        <f t="shared" si="2"/>
        <v>48.237322500000005</v>
      </c>
      <c r="Q26" s="45"/>
      <c r="R26" s="47">
        <f t="shared" si="3"/>
        <v>43.413590250000006</v>
      </c>
      <c r="S26" s="45"/>
      <c r="T26" s="43">
        <f t="shared" si="4"/>
        <v>39.072231225000003</v>
      </c>
      <c r="U26" s="48"/>
      <c r="V26" s="49">
        <f t="shared" si="5"/>
        <v>35.165008102500003</v>
      </c>
      <c r="W26" s="3"/>
      <c r="X26" s="3"/>
      <c r="Y26" s="3"/>
      <c r="Z26" s="3"/>
    </row>
    <row r="27" spans="1:26" ht="35.25" x14ac:dyDescent="0.45">
      <c r="A27" s="40">
        <f t="shared" si="6"/>
        <v>23</v>
      </c>
      <c r="B27" s="222" t="s">
        <v>76</v>
      </c>
      <c r="C27" s="44"/>
      <c r="D27" s="43"/>
      <c r="E27" s="44">
        <v>19.5</v>
      </c>
      <c r="F27" s="43">
        <f>IF(E27&gt;0,IF(D27&gt;0,(D27*C$3+E27*10/3)/E$3,E27*10/3*(1-0.1*C$3)),IF(D27&gt;10,D27*0.9,D27))</f>
        <v>58.5</v>
      </c>
      <c r="G27" s="42">
        <v>21</v>
      </c>
      <c r="H27" s="43">
        <f>IF(G27&gt;0,IF(F27&gt;0,(F27*E$3+G27*10/3)/G$3,G27*10/3*(1-0.1*E$3)),IF(F27&gt;10,F27*0.9,F27))</f>
        <v>62.333333333333336</v>
      </c>
      <c r="I27" s="44">
        <v>20</v>
      </c>
      <c r="J27" s="43">
        <f>IF(I27&gt;0,IF(H27&gt;0,(H27*G$3+I27*10/3)/I$3,I27*10/3*(1-0.1*G$3)),IF(H27&gt;10,H27*0.9,H27))</f>
        <v>63.416666666666671</v>
      </c>
      <c r="K27" s="42"/>
      <c r="L27" s="43">
        <f t="shared" si="0"/>
        <v>57.075000000000003</v>
      </c>
      <c r="M27" s="45"/>
      <c r="N27" s="43">
        <f t="shared" si="1"/>
        <v>51.367500000000007</v>
      </c>
      <c r="O27" s="46"/>
      <c r="P27" s="47">
        <f t="shared" si="2"/>
        <v>46.230750000000008</v>
      </c>
      <c r="Q27" s="45"/>
      <c r="R27" s="47">
        <f t="shared" si="3"/>
        <v>41.607675000000008</v>
      </c>
      <c r="S27" s="45"/>
      <c r="T27" s="50">
        <f t="shared" si="4"/>
        <v>37.446907500000009</v>
      </c>
      <c r="U27" s="48"/>
      <c r="V27" s="49">
        <f t="shared" si="5"/>
        <v>33.702216750000012</v>
      </c>
      <c r="W27" s="3"/>
      <c r="X27" s="3"/>
      <c r="Y27" s="3"/>
      <c r="Z27" s="3"/>
    </row>
    <row r="28" spans="1:26" ht="35.25" x14ac:dyDescent="0.45">
      <c r="A28" s="40">
        <f t="shared" si="6"/>
        <v>24</v>
      </c>
      <c r="B28" s="214" t="s">
        <v>49</v>
      </c>
      <c r="C28" s="44">
        <v>-3.5</v>
      </c>
      <c r="D28" s="43">
        <f>C28/3*10</f>
        <v>-11.666666666666668</v>
      </c>
      <c r="E28" s="44">
        <v>25.2</v>
      </c>
      <c r="F28" s="43">
        <f>IF(E28&gt;0,IF(D28&gt;0,(D28*C$3+E28*10/3)/E$3,E28*10/3*(1-0.1*C$3)),IF(D28&gt;10,D28*0.9,D28))</f>
        <v>75.600000000000009</v>
      </c>
      <c r="G28" s="42"/>
      <c r="H28" s="43">
        <f>IF(G28&gt;0,IF(F28&gt;0,(F28*E$3+G28*10/3)/G$3,G28*10/3*(1-0.1*E$3)),IF(F28&gt;10,F28*0.9,F28))</f>
        <v>68.040000000000006</v>
      </c>
      <c r="I28" s="44"/>
      <c r="J28" s="43">
        <f>IF(I28&gt;0,IF(H28&gt;0,(H28*G$3+I28*10/3)/I$3,I28*10/3*(1-0.1*G$3)),IF(H28&gt;10,H28*0.9,H28))</f>
        <v>61.236000000000004</v>
      </c>
      <c r="K28" s="42"/>
      <c r="L28" s="43">
        <f t="shared" si="0"/>
        <v>55.112400000000008</v>
      </c>
      <c r="M28" s="45"/>
      <c r="N28" s="43">
        <f t="shared" si="1"/>
        <v>49.601160000000007</v>
      </c>
      <c r="O28" s="46"/>
      <c r="P28" s="47">
        <f t="shared" si="2"/>
        <v>44.641044000000008</v>
      </c>
      <c r="Q28" s="45"/>
      <c r="R28" s="47">
        <f t="shared" si="3"/>
        <v>40.176939600000011</v>
      </c>
      <c r="S28" s="45"/>
      <c r="T28" s="43">
        <f t="shared" si="4"/>
        <v>36.159245640000009</v>
      </c>
      <c r="U28" s="48"/>
      <c r="V28" s="49">
        <f t="shared" si="5"/>
        <v>32.543321076000012</v>
      </c>
      <c r="W28" s="3"/>
      <c r="X28" s="3"/>
      <c r="Y28" s="3"/>
      <c r="Z28" s="3"/>
    </row>
    <row r="29" spans="1:26" ht="36" thickBot="1" x14ac:dyDescent="0.5">
      <c r="A29" s="74">
        <f t="shared" si="6"/>
        <v>25</v>
      </c>
      <c r="B29" s="217" t="s">
        <v>59</v>
      </c>
      <c r="C29" s="75">
        <v>15.1</v>
      </c>
      <c r="D29" s="53">
        <f>C29/3*10</f>
        <v>50.333333333333329</v>
      </c>
      <c r="E29" s="54"/>
      <c r="F29" s="55">
        <f>IF(E29&gt;0,IF(D29&gt;0,(D29*C$3+E29*10/3)/E$3,E29*10/3*(1-0.1*C$3)),IF(D29&gt;10,D29*0.9,D29))</f>
        <v>45.3</v>
      </c>
      <c r="G29" s="57"/>
      <c r="H29" s="53">
        <f>IF(G29&gt;0,IF(F29&gt;0,(F29*E$3+G29*10/3)/G$3,G29*10/3*(1-0.1*E$3)),IF(F29&gt;10,F29*0.9,F29))</f>
        <v>40.769999999999996</v>
      </c>
      <c r="I29" s="54">
        <v>31.6</v>
      </c>
      <c r="J29" s="55">
        <f>IF(I29&gt;0,IF(H29&gt;0,(H29*G$3+I29*10/3)/I$3,I29*10/3*(1-0.1*G$3)),IF(H29&gt;10,H29*0.9,H29))</f>
        <v>56.910833333333329</v>
      </c>
      <c r="K29" s="56"/>
      <c r="L29" s="53">
        <f t="shared" si="0"/>
        <v>51.219749999999998</v>
      </c>
      <c r="M29" s="59"/>
      <c r="N29" s="55">
        <f t="shared" si="1"/>
        <v>46.097774999999999</v>
      </c>
      <c r="O29" s="58"/>
      <c r="P29" s="47">
        <f t="shared" si="2"/>
        <v>41.487997499999999</v>
      </c>
      <c r="Q29" s="59"/>
      <c r="R29" s="50">
        <f t="shared" si="3"/>
        <v>37.339197749999997</v>
      </c>
      <c r="S29" s="57"/>
      <c r="T29" s="47">
        <f t="shared" si="4"/>
        <v>33.605277975</v>
      </c>
      <c r="U29" s="60"/>
      <c r="V29" s="61">
        <f t="shared" si="5"/>
        <v>30.244750177500002</v>
      </c>
      <c r="W29" s="3"/>
      <c r="X29" s="3"/>
      <c r="Y29" s="3"/>
      <c r="Z29" s="3"/>
    </row>
    <row r="30" spans="1:26" ht="35.25" x14ac:dyDescent="0.45">
      <c r="A30" s="77">
        <f t="shared" si="6"/>
        <v>26</v>
      </c>
      <c r="B30" s="212" t="s">
        <v>55</v>
      </c>
      <c r="C30" s="433">
        <v>23.3</v>
      </c>
      <c r="D30" s="33">
        <f>C30/3*10</f>
        <v>77.666666666666671</v>
      </c>
      <c r="E30" s="72"/>
      <c r="F30" s="33">
        <f>IF(E30&gt;0,IF(D30&gt;0,(D30*C$3+E30*10/3)/E$3,E30*10/3*(1-0.1*C$3)),IF(D30&gt;10,D30*0.9,D30))</f>
        <v>69.900000000000006</v>
      </c>
      <c r="G30" s="63"/>
      <c r="H30" s="47">
        <f>IF(G30&gt;0,IF(F30&gt;0,(F30*E$3+G30*10/3)/G$3,G30*10/3*(1-0.1*E$3)),IF(F30&gt;10,F30*0.9,F30))</f>
        <v>62.910000000000004</v>
      </c>
      <c r="I30" s="32"/>
      <c r="J30" s="33">
        <f>IF(I30&gt;0,IF(H30&gt;0,(H30*G$3+I30*10/3)/I$3,I30*10/3*(1-0.1*G$3)),IF(H30&gt;10,H30*0.9,H30))</f>
        <v>56.619000000000007</v>
      </c>
      <c r="K30" s="32"/>
      <c r="L30" s="33">
        <f t="shared" si="0"/>
        <v>50.957100000000004</v>
      </c>
      <c r="M30" s="32"/>
      <c r="N30" s="33">
        <f t="shared" si="1"/>
        <v>45.861390000000007</v>
      </c>
      <c r="O30" s="79"/>
      <c r="P30" s="33">
        <f t="shared" si="2"/>
        <v>41.275251000000004</v>
      </c>
      <c r="Q30" s="35"/>
      <c r="R30" s="33">
        <f t="shared" si="3"/>
        <v>37.147725900000005</v>
      </c>
      <c r="S30" s="63"/>
      <c r="T30" s="37">
        <f t="shared" si="4"/>
        <v>33.432953310000002</v>
      </c>
      <c r="U30" s="64"/>
      <c r="V30" s="39">
        <f t="shared" si="5"/>
        <v>30.089657979000002</v>
      </c>
      <c r="W30" s="3"/>
      <c r="X30" s="3"/>
      <c r="Y30" s="3"/>
      <c r="Z30" s="3"/>
    </row>
    <row r="31" spans="1:26" ht="35.25" x14ac:dyDescent="0.45">
      <c r="A31" s="40">
        <f t="shared" si="6"/>
        <v>27</v>
      </c>
      <c r="B31" s="223" t="s">
        <v>79</v>
      </c>
      <c r="C31" s="44"/>
      <c r="D31" s="43"/>
      <c r="E31" s="42">
        <v>16.7</v>
      </c>
      <c r="F31" s="43">
        <f>IF(E31&gt;0,IF(D31&gt;0,(D31*C$3+E31*10/3)/E$3,E31*10/3*(1-0.1*C$3)),IF(D31&gt;10,D31*0.9,D31))</f>
        <v>50.1</v>
      </c>
      <c r="G31" s="42">
        <v>22.5</v>
      </c>
      <c r="H31" s="43">
        <f>IF(G31&gt;0,IF(F31&gt;0,(F31*E$3+G31*10/3)/G$3,G31*10/3*(1-0.1*E$3)),IF(F31&gt;10,F31*0.9,F31))</f>
        <v>58.4</v>
      </c>
      <c r="I31" s="42"/>
      <c r="J31" s="43">
        <f>IF(I31&gt;0,IF(H31&gt;0,(H31*G$3+I31*10/3)/I$3,I31*10/3*(1-0.1*G$3)),IF(H31&gt;10,H31*0.9,H31))</f>
        <v>52.56</v>
      </c>
      <c r="K31" s="42"/>
      <c r="L31" s="43">
        <f t="shared" si="0"/>
        <v>47.304000000000002</v>
      </c>
      <c r="M31" s="45"/>
      <c r="N31" s="43">
        <f t="shared" si="1"/>
        <v>42.573600000000006</v>
      </c>
      <c r="O31" s="46"/>
      <c r="P31" s="47">
        <f t="shared" si="2"/>
        <v>38.316240000000008</v>
      </c>
      <c r="Q31" s="45"/>
      <c r="R31" s="47">
        <f t="shared" si="3"/>
        <v>34.48461600000001</v>
      </c>
      <c r="S31" s="45"/>
      <c r="T31" s="43">
        <f t="shared" si="4"/>
        <v>31.036154400000008</v>
      </c>
      <c r="U31" s="48"/>
      <c r="V31" s="49">
        <f t="shared" si="5"/>
        <v>27.932538960000009</v>
      </c>
      <c r="W31" s="3"/>
      <c r="X31" s="3"/>
      <c r="Y31" s="3"/>
      <c r="Z31" s="3"/>
    </row>
    <row r="32" spans="1:26" ht="35.25" x14ac:dyDescent="0.45">
      <c r="A32" s="40">
        <f t="shared" si="6"/>
        <v>28</v>
      </c>
      <c r="B32" s="214" t="s">
        <v>63</v>
      </c>
      <c r="C32" s="44">
        <v>18.399999999999999</v>
      </c>
      <c r="D32" s="43">
        <f>C32/3*10</f>
        <v>61.333333333333329</v>
      </c>
      <c r="E32" s="42"/>
      <c r="F32" s="43">
        <f>IF(E32&gt;0,IF(D32&gt;0,(D32*C$3+E32*10/3)/E$3,E32*10/3*(1-0.1*C$3)),IF(D32&gt;10,D32*0.9,D32))</f>
        <v>55.199999999999996</v>
      </c>
      <c r="G32" s="42">
        <v>19</v>
      </c>
      <c r="H32" s="43">
        <f>IF(G32&gt;0,IF(F32&gt;0,(F32*E$3+G32*10/3)/G$3,G32*10/3*(1-0.1*E$3)),IF(F32&gt;10,F32*0.9,F32))</f>
        <v>57.911111111111104</v>
      </c>
      <c r="I32" s="42"/>
      <c r="J32" s="43">
        <f>IF(I32&gt;0,IF(H32&gt;0,(H32*G$3+I32*10/3)/I$3,I32*10/3*(1-0.1*G$3)),IF(H32&gt;10,H32*0.9,H32))</f>
        <v>52.12</v>
      </c>
      <c r="K32" s="42"/>
      <c r="L32" s="43">
        <f t="shared" si="0"/>
        <v>46.908000000000001</v>
      </c>
      <c r="M32" s="45"/>
      <c r="N32" s="43">
        <f t="shared" si="1"/>
        <v>42.217200000000005</v>
      </c>
      <c r="O32" s="80"/>
      <c r="P32" s="47">
        <f t="shared" si="2"/>
        <v>37.995480000000008</v>
      </c>
      <c r="Q32" s="45"/>
      <c r="R32" s="47">
        <f t="shared" si="3"/>
        <v>34.195932000000006</v>
      </c>
      <c r="S32" s="45"/>
      <c r="T32" s="50">
        <f t="shared" si="4"/>
        <v>30.776338800000005</v>
      </c>
      <c r="U32" s="48"/>
      <c r="V32" s="49">
        <f t="shared" si="5"/>
        <v>27.698704920000004</v>
      </c>
      <c r="W32" s="3"/>
      <c r="X32" s="3"/>
      <c r="Y32" s="3"/>
      <c r="Z32" s="3"/>
    </row>
    <row r="33" spans="1:26" ht="35.25" x14ac:dyDescent="0.45">
      <c r="A33" s="40">
        <f t="shared" si="6"/>
        <v>29</v>
      </c>
      <c r="B33" s="216" t="s">
        <v>56</v>
      </c>
      <c r="C33" s="44">
        <v>2.5</v>
      </c>
      <c r="D33" s="43">
        <f>C33/3*10</f>
        <v>8.3333333333333339</v>
      </c>
      <c r="E33" s="42">
        <v>19</v>
      </c>
      <c r="F33" s="43">
        <f>IF(E33&gt;0,IF(D33&gt;0,(D33*C$3+E33*10/3)/E$3,E33*10/3*(1-0.1*C$3)),IF(D33&gt;10,D33*0.9,D33))</f>
        <v>35.833333333333336</v>
      </c>
      <c r="G33" s="42">
        <v>15.2</v>
      </c>
      <c r="H33" s="43">
        <f>IF(G33&gt;0,IF(F33&gt;0,(F33*E$3+G33*10/3)/G$3,G33*10/3*(1-0.1*E$3)),IF(F33&gt;10,F33*0.9,F33))</f>
        <v>40.777777777777779</v>
      </c>
      <c r="I33" s="42"/>
      <c r="J33" s="43">
        <f>IF(I33&gt;0,IF(H33&gt;0,(H33*G$3+I33*10/3)/I$3,I33*10/3*(1-0.1*G$3)),IF(H33&gt;10,H33*0.9,H33))</f>
        <v>36.700000000000003</v>
      </c>
      <c r="K33" s="45"/>
      <c r="L33" s="43">
        <f t="shared" si="0"/>
        <v>33.03</v>
      </c>
      <c r="M33" s="45"/>
      <c r="N33" s="43">
        <f t="shared" si="1"/>
        <v>29.727</v>
      </c>
      <c r="O33" s="46"/>
      <c r="P33" s="47">
        <f t="shared" si="2"/>
        <v>26.754300000000001</v>
      </c>
      <c r="Q33" s="45"/>
      <c r="R33" s="47">
        <f t="shared" si="3"/>
        <v>24.078870000000002</v>
      </c>
      <c r="S33" s="45"/>
      <c r="T33" s="43">
        <f t="shared" si="4"/>
        <v>21.670983000000003</v>
      </c>
      <c r="U33" s="48"/>
      <c r="V33" s="49">
        <f t="shared" si="5"/>
        <v>19.503884700000004</v>
      </c>
      <c r="W33" s="3"/>
      <c r="X33" s="3"/>
      <c r="Y33" s="3"/>
      <c r="Z33" s="3"/>
    </row>
    <row r="34" spans="1:26" ht="39.75" customHeight="1" thickBot="1" x14ac:dyDescent="0.5">
      <c r="A34" s="74">
        <f t="shared" si="6"/>
        <v>30</v>
      </c>
      <c r="B34" s="430" t="s">
        <v>75</v>
      </c>
      <c r="C34" s="75"/>
      <c r="D34" s="53"/>
      <c r="E34" s="56">
        <v>13</v>
      </c>
      <c r="F34" s="53">
        <f>IF(E34&gt;0,IF(D34&gt;0,(D34*C$3+E34*10/3)/E$3,E34*10/3*(1-0.1*C$3)),IF(D34&gt;10,D34*0.9,D34))</f>
        <v>39</v>
      </c>
      <c r="G34" s="56"/>
      <c r="H34" s="53">
        <f>IF(G34&gt;0,IF(F34&gt;0,(F34*E$3+G34*10/3)/G$3,G34*10/3*(1-0.1*E$3)),IF(F34&gt;10,F34*0.9,F34))</f>
        <v>35.1</v>
      </c>
      <c r="I34" s="56"/>
      <c r="J34" s="53">
        <f>IF(I34&gt;0,IF(H34&gt;0,(H34*G$3+I34*10/3)/I$3,I34*10/3*(1-0.1*G$3)),IF(H34&gt;10,H34*0.9,H34))</f>
        <v>31.590000000000003</v>
      </c>
      <c r="K34" s="56"/>
      <c r="L34" s="53">
        <f t="shared" si="0"/>
        <v>28.431000000000004</v>
      </c>
      <c r="M34" s="57"/>
      <c r="N34" s="53">
        <f t="shared" si="1"/>
        <v>25.587900000000005</v>
      </c>
      <c r="O34" s="66"/>
      <c r="P34" s="47">
        <f t="shared" si="2"/>
        <v>23.029110000000006</v>
      </c>
      <c r="Q34" s="57"/>
      <c r="R34" s="67">
        <f t="shared" si="3"/>
        <v>20.726199000000005</v>
      </c>
      <c r="S34" s="59"/>
      <c r="T34" s="47">
        <f t="shared" si="4"/>
        <v>18.653579100000005</v>
      </c>
      <c r="U34" s="68"/>
      <c r="V34" s="61">
        <f t="shared" si="5"/>
        <v>16.788221190000005</v>
      </c>
      <c r="W34" s="3"/>
      <c r="X34" s="3"/>
      <c r="Y34" s="3"/>
      <c r="Z34" s="3"/>
    </row>
    <row r="35" spans="1:26" ht="35.25" x14ac:dyDescent="0.45">
      <c r="A35" s="77">
        <f t="shared" si="6"/>
        <v>31</v>
      </c>
      <c r="B35" s="432" t="s">
        <v>78</v>
      </c>
      <c r="C35" s="32"/>
      <c r="D35" s="33"/>
      <c r="E35" s="32">
        <v>10.7</v>
      </c>
      <c r="F35" s="33">
        <f>IF(E35&gt;0,IF(D35&gt;0,(D35*C$3+E35*10/3)/E$3,E35*10/3*(1-0.1*C$3)),IF(D35&gt;10,D35*0.9,D35))</f>
        <v>32.1</v>
      </c>
      <c r="G35" s="32"/>
      <c r="H35" s="33">
        <f>IF(G35&gt;0,IF(F35&gt;0,(F35*E$3+G35*10/3)/G$3,G35*10/3*(1-0.1*E$3)),IF(F35&gt;10,F35*0.9,F35))</f>
        <v>28.89</v>
      </c>
      <c r="I35" s="69"/>
      <c r="J35" s="47">
        <f>IF(I35&gt;0,IF(H35&gt;0,(H35*G$3+I35*10/3)/I$3,I35*10/3*(1-0.1*G$3)),IF(H35&gt;10,H35*0.9,H35))</f>
        <v>26.001000000000001</v>
      </c>
      <c r="K35" s="69"/>
      <c r="L35" s="47">
        <f t="shared" si="0"/>
        <v>23.4009</v>
      </c>
      <c r="M35" s="63"/>
      <c r="N35" s="47">
        <f t="shared" si="1"/>
        <v>21.06081</v>
      </c>
      <c r="O35" s="70"/>
      <c r="P35" s="33">
        <f t="shared" si="2"/>
        <v>18.954729</v>
      </c>
      <c r="Q35" s="63"/>
      <c r="R35" s="47">
        <f t="shared" si="3"/>
        <v>17.059256100000002</v>
      </c>
      <c r="S35" s="35"/>
      <c r="T35" s="37">
        <f t="shared" si="4"/>
        <v>15.353330490000003</v>
      </c>
      <c r="U35" s="38"/>
      <c r="V35" s="39">
        <f t="shared" si="5"/>
        <v>13.817997441000003</v>
      </c>
      <c r="W35" s="3"/>
      <c r="X35" s="3"/>
      <c r="Y35" s="3"/>
      <c r="Z35" s="3"/>
    </row>
    <row r="36" spans="1:26" ht="35.25" x14ac:dyDescent="0.45">
      <c r="A36" s="40">
        <f t="shared" si="6"/>
        <v>32</v>
      </c>
      <c r="B36" s="213" t="s">
        <v>53</v>
      </c>
      <c r="C36" s="42">
        <v>7.9</v>
      </c>
      <c r="D36" s="43">
        <f>C36/3*10</f>
        <v>26.333333333333332</v>
      </c>
      <c r="E36" s="42"/>
      <c r="F36" s="43">
        <f>IF(E36&gt;0,IF(D36&gt;0,(D36*C$3+E36*10/3)/E$3,E36*10/3*(1-0.1*C$3)),IF(D36&gt;10,D36*0.9,D36))</f>
        <v>23.7</v>
      </c>
      <c r="G36" s="42"/>
      <c r="H36" s="43">
        <f>IF(G36&gt;0,IF(F36&gt;0,(F36*E$3+G36*10/3)/G$3,G36*10/3*(1-0.1*E$3)),IF(F36&gt;10,F36*0.9,F36))</f>
        <v>21.33</v>
      </c>
      <c r="I36" s="45"/>
      <c r="J36" s="43">
        <f>IF(I36&gt;0,IF(H36&gt;0,(H36*G$3+I36*10/3)/I$3,I36*10/3*(1-0.1*G$3)),IF(H36&gt;10,H36*0.9,H36))</f>
        <v>19.196999999999999</v>
      </c>
      <c r="K36" s="42"/>
      <c r="L36" s="43">
        <f t="shared" si="0"/>
        <v>17.2773</v>
      </c>
      <c r="M36" s="45"/>
      <c r="N36" s="43">
        <f t="shared" si="1"/>
        <v>15.549570000000001</v>
      </c>
      <c r="O36" s="46"/>
      <c r="P36" s="47">
        <f t="shared" si="2"/>
        <v>13.994613000000001</v>
      </c>
      <c r="Q36" s="45"/>
      <c r="R36" s="47">
        <f t="shared" si="3"/>
        <v>12.595151700000001</v>
      </c>
      <c r="S36" s="45"/>
      <c r="T36" s="43">
        <f t="shared" si="4"/>
        <v>11.33563653</v>
      </c>
      <c r="U36" s="48"/>
      <c r="V36" s="49">
        <f t="shared" si="5"/>
        <v>10.202072877000001</v>
      </c>
      <c r="W36" s="3"/>
      <c r="X36" s="3"/>
      <c r="Y36" s="3"/>
      <c r="Z36" s="3"/>
    </row>
    <row r="37" spans="1:26" ht="35.25" x14ac:dyDescent="0.45">
      <c r="A37" s="40">
        <f t="shared" si="6"/>
        <v>33</v>
      </c>
      <c r="B37" s="41"/>
      <c r="C37" s="42"/>
      <c r="D37" s="43"/>
      <c r="E37" s="42"/>
      <c r="F37" s="43"/>
      <c r="G37" s="45"/>
      <c r="H37" s="43"/>
      <c r="I37" s="45"/>
      <c r="J37" s="43"/>
      <c r="K37" s="42"/>
      <c r="L37" s="43">
        <f t="shared" si="0"/>
        <v>0</v>
      </c>
      <c r="M37" s="45"/>
      <c r="N37" s="43">
        <f t="shared" si="1"/>
        <v>0</v>
      </c>
      <c r="O37" s="80"/>
      <c r="P37" s="47">
        <f t="shared" si="2"/>
        <v>0</v>
      </c>
      <c r="Q37" s="45"/>
      <c r="R37" s="47">
        <f t="shared" si="3"/>
        <v>0</v>
      </c>
      <c r="S37" s="45"/>
      <c r="T37" s="50">
        <f t="shared" si="4"/>
        <v>0</v>
      </c>
      <c r="U37" s="48"/>
      <c r="V37" s="49">
        <f t="shared" si="5"/>
        <v>0</v>
      </c>
      <c r="W37" s="3"/>
      <c r="X37" s="3"/>
      <c r="Y37" s="3"/>
      <c r="Z37" s="3"/>
    </row>
    <row r="38" spans="1:26" ht="35.25" x14ac:dyDescent="0.45">
      <c r="A38" s="40">
        <f t="shared" si="6"/>
        <v>34</v>
      </c>
      <c r="B38" s="81"/>
      <c r="C38" s="82"/>
      <c r="D38" s="43"/>
      <c r="E38" s="82"/>
      <c r="F38" s="43"/>
      <c r="G38" s="83"/>
      <c r="H38" s="84"/>
      <c r="I38" s="71"/>
      <c r="J38" s="43"/>
      <c r="K38" s="45"/>
      <c r="L38" s="43"/>
      <c r="M38" s="45"/>
      <c r="N38" s="43"/>
      <c r="O38" s="46"/>
      <c r="P38" s="47">
        <f t="shared" si="2"/>
        <v>0</v>
      </c>
      <c r="Q38" s="45"/>
      <c r="R38" s="47">
        <f t="shared" si="3"/>
        <v>0</v>
      </c>
      <c r="S38" s="45"/>
      <c r="T38" s="43">
        <f t="shared" si="4"/>
        <v>0</v>
      </c>
      <c r="U38" s="48"/>
      <c r="V38" s="49">
        <f t="shared" si="5"/>
        <v>0</v>
      </c>
      <c r="W38" s="3"/>
      <c r="X38" s="3"/>
      <c r="Y38" s="3"/>
      <c r="Z38" s="3"/>
    </row>
    <row r="39" spans="1:26" ht="36" thickBot="1" x14ac:dyDescent="0.5">
      <c r="A39" s="74">
        <f t="shared" si="6"/>
        <v>35</v>
      </c>
      <c r="B39" s="65"/>
      <c r="C39" s="56"/>
      <c r="D39" s="53"/>
      <c r="E39" s="56"/>
      <c r="F39" s="53"/>
      <c r="G39" s="57"/>
      <c r="H39" s="53"/>
      <c r="I39" s="52"/>
      <c r="J39" s="55"/>
      <c r="K39" s="52"/>
      <c r="L39" s="55">
        <f>IF(K39&gt;0,IF(J39&gt;0,(J39*I$3+K39*10/3)/K$3,K39*10/3*(1-0.1*I$3)),IF(J39&gt;10,J39*0.9,J39))</f>
        <v>0</v>
      </c>
      <c r="M39" s="85"/>
      <c r="N39" s="55">
        <f t="shared" ref="N39:N48" si="7">IF(M39&gt;0,IF(L39&gt;0,(L39*K$3+M39*10/3)/M$3,M39*10/3*(1-0.1*K$3)),IF(L39&gt;10,L39*0.9,L39))</f>
        <v>0</v>
      </c>
      <c r="O39" s="58"/>
      <c r="P39" s="47">
        <f t="shared" si="2"/>
        <v>0</v>
      </c>
      <c r="Q39" s="59"/>
      <c r="R39" s="50">
        <f t="shared" si="3"/>
        <v>0</v>
      </c>
      <c r="S39" s="57"/>
      <c r="T39" s="47">
        <f t="shared" si="4"/>
        <v>0</v>
      </c>
      <c r="U39" s="60"/>
      <c r="V39" s="61">
        <f t="shared" si="5"/>
        <v>0</v>
      </c>
      <c r="W39" s="3"/>
      <c r="X39" s="3"/>
      <c r="Y39" s="3"/>
      <c r="Z39" s="3"/>
    </row>
    <row r="40" spans="1:26" ht="35.25" hidden="1" x14ac:dyDescent="0.45">
      <c r="A40" s="77">
        <f t="shared" si="6"/>
        <v>36</v>
      </c>
      <c r="B40" s="86"/>
      <c r="C40" s="32"/>
      <c r="D40" s="33"/>
      <c r="E40" s="32"/>
      <c r="F40" s="33"/>
      <c r="G40" s="69"/>
      <c r="H40" s="47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2"/>
      <c r="L40" s="33">
        <f>IF(K40&gt;0,IF(J40&gt;0,(J40*I$3+K40*10/3)/K$3,K40*10/3*(1-0.1*I$3)),IF(J40&gt;10,J40*0.9,J40))</f>
        <v>0</v>
      </c>
      <c r="M40" s="35"/>
      <c r="N40" s="33">
        <f t="shared" si="7"/>
        <v>0</v>
      </c>
      <c r="O40" s="36"/>
      <c r="P40" s="33">
        <f t="shared" si="2"/>
        <v>0</v>
      </c>
      <c r="Q40" s="35"/>
      <c r="R40" s="33">
        <f t="shared" si="3"/>
        <v>0</v>
      </c>
      <c r="S40" s="63"/>
      <c r="T40" s="37">
        <f t="shared" si="4"/>
        <v>0</v>
      </c>
      <c r="U40" s="64"/>
      <c r="V40" s="39">
        <f t="shared" si="5"/>
        <v>0</v>
      </c>
      <c r="W40" s="3"/>
      <c r="X40" s="3"/>
      <c r="Y40" s="3"/>
      <c r="Z40" s="3"/>
    </row>
    <row r="41" spans="1:26" ht="35.25" hidden="1" x14ac:dyDescent="0.45">
      <c r="A41" s="40">
        <f t="shared" si="6"/>
        <v>37</v>
      </c>
      <c r="B41" s="41"/>
      <c r="C41" s="82"/>
      <c r="D41" s="43"/>
      <c r="E41" s="88"/>
      <c r="F41" s="43"/>
      <c r="G41" s="90"/>
      <c r="H41" s="43"/>
      <c r="I41" s="42"/>
      <c r="J41" s="43"/>
      <c r="K41" s="42"/>
      <c r="L41" s="43"/>
      <c r="M41" s="45"/>
      <c r="N41" s="43">
        <f t="shared" si="7"/>
        <v>0</v>
      </c>
      <c r="O41" s="46"/>
      <c r="P41" s="47">
        <f t="shared" si="2"/>
        <v>0</v>
      </c>
      <c r="Q41" s="45"/>
      <c r="R41" s="47">
        <f t="shared" si="3"/>
        <v>0</v>
      </c>
      <c r="S41" s="42"/>
      <c r="T41" s="43">
        <f t="shared" si="4"/>
        <v>0</v>
      </c>
      <c r="U41" s="48"/>
      <c r="V41" s="49">
        <f t="shared" si="5"/>
        <v>0</v>
      </c>
      <c r="W41" s="3"/>
      <c r="X41" s="3"/>
      <c r="Y41" s="3"/>
      <c r="Z41" s="3"/>
    </row>
    <row r="42" spans="1:26" ht="35.25" hidden="1" x14ac:dyDescent="0.45">
      <c r="A42" s="40">
        <f t="shared" si="6"/>
        <v>38</v>
      </c>
      <c r="B42" s="41"/>
      <c r="C42" s="42"/>
      <c r="D42" s="43"/>
      <c r="E42" s="42"/>
      <c r="F42" s="43"/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5"/>
      <c r="L42" s="43">
        <f t="shared" ref="L42:L47" si="8">IF(K42&gt;0,IF(J42&gt;0,(J42*I$3+K42*10/3)/K$3,K42*10/3*(1-0.1*I$3)),IF(J42&gt;10,J42*0.9,J42))</f>
        <v>0</v>
      </c>
      <c r="M42" s="45"/>
      <c r="N42" s="43">
        <f t="shared" si="7"/>
        <v>0</v>
      </c>
      <c r="O42" s="46"/>
      <c r="P42" s="47">
        <f t="shared" si="2"/>
        <v>0</v>
      </c>
      <c r="Q42" s="45"/>
      <c r="R42" s="47">
        <f t="shared" si="3"/>
        <v>0</v>
      </c>
      <c r="S42" s="45"/>
      <c r="T42" s="50">
        <f t="shared" si="4"/>
        <v>0</v>
      </c>
      <c r="U42" s="48"/>
      <c r="V42" s="49">
        <f t="shared" si="5"/>
        <v>0</v>
      </c>
      <c r="W42" s="3"/>
      <c r="X42" s="3"/>
      <c r="Y42" s="3"/>
      <c r="Z42" s="3"/>
    </row>
    <row r="43" spans="1:26" ht="35.25" hidden="1" x14ac:dyDescent="0.45">
      <c r="A43" s="40">
        <f t="shared" si="6"/>
        <v>39</v>
      </c>
      <c r="B43" s="81"/>
      <c r="C43" s="42"/>
      <c r="D43" s="43"/>
      <c r="E43" s="42"/>
      <c r="F43" s="43"/>
      <c r="G43" s="45"/>
      <c r="H43" s="43"/>
      <c r="I43" s="42"/>
      <c r="J43" s="43"/>
      <c r="K43" s="42"/>
      <c r="L43" s="43">
        <f t="shared" si="8"/>
        <v>0</v>
      </c>
      <c r="M43" s="42"/>
      <c r="N43" s="43">
        <f t="shared" si="7"/>
        <v>0</v>
      </c>
      <c r="O43" s="80"/>
      <c r="P43" s="47">
        <f t="shared" si="2"/>
        <v>0</v>
      </c>
      <c r="Q43" s="45"/>
      <c r="R43" s="47">
        <f t="shared" si="3"/>
        <v>0</v>
      </c>
      <c r="S43" s="45"/>
      <c r="T43" s="43">
        <f t="shared" si="4"/>
        <v>0</v>
      </c>
      <c r="U43" s="48"/>
      <c r="V43" s="49">
        <f t="shared" si="5"/>
        <v>0</v>
      </c>
      <c r="W43" s="3"/>
      <c r="X43" s="3"/>
      <c r="Y43" s="3"/>
      <c r="Z43" s="3"/>
    </row>
    <row r="44" spans="1:26" ht="36" hidden="1" thickBot="1" x14ac:dyDescent="0.5">
      <c r="A44" s="74">
        <f t="shared" si="6"/>
        <v>40</v>
      </c>
      <c r="B44" s="65"/>
      <c r="C44" s="52"/>
      <c r="D44" s="55"/>
      <c r="E44" s="52"/>
      <c r="F44" s="55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 t="shared" si="8"/>
        <v>0</v>
      </c>
      <c r="M44" s="57"/>
      <c r="N44" s="53">
        <f t="shared" si="7"/>
        <v>0</v>
      </c>
      <c r="O44" s="66"/>
      <c r="P44" s="47">
        <f t="shared" si="2"/>
        <v>0</v>
      </c>
      <c r="Q44" s="57"/>
      <c r="R44" s="67">
        <f t="shared" si="3"/>
        <v>0</v>
      </c>
      <c r="S44" s="59"/>
      <c r="T44" s="47">
        <f t="shared" si="4"/>
        <v>0</v>
      </c>
      <c r="U44" s="68"/>
      <c r="V44" s="61">
        <f t="shared" si="5"/>
        <v>0</v>
      </c>
      <c r="W44" s="3"/>
      <c r="X44" s="3"/>
      <c r="Y44" s="3"/>
      <c r="Z44" s="3"/>
    </row>
    <row r="45" spans="1:26" s="94" customFormat="1" ht="35.25" hidden="1" x14ac:dyDescent="0.45">
      <c r="A45" s="92">
        <f t="shared" si="6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93"/>
      <c r="L45" s="33">
        <f t="shared" si="8"/>
        <v>0</v>
      </c>
      <c r="M45" s="63"/>
      <c r="N45" s="47">
        <f t="shared" si="7"/>
        <v>0</v>
      </c>
      <c r="O45" s="70"/>
      <c r="P45" s="33">
        <f t="shared" si="2"/>
        <v>0</v>
      </c>
      <c r="Q45" s="63"/>
      <c r="R45" s="47">
        <f t="shared" si="3"/>
        <v>0</v>
      </c>
      <c r="S45" s="35"/>
      <c r="T45" s="37">
        <f t="shared" si="4"/>
        <v>0</v>
      </c>
      <c r="U45" s="38"/>
      <c r="V45" s="39">
        <f t="shared" si="5"/>
        <v>0</v>
      </c>
    </row>
    <row r="46" spans="1:26" s="94" customFormat="1" ht="35.25" hidden="1" x14ac:dyDescent="0.45">
      <c r="A46" s="95">
        <f t="shared" si="6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8"/>
        <v>0</v>
      </c>
      <c r="M46" s="45"/>
      <c r="N46" s="43">
        <f t="shared" si="7"/>
        <v>0</v>
      </c>
      <c r="O46" s="46"/>
      <c r="P46" s="47">
        <f t="shared" si="2"/>
        <v>0</v>
      </c>
      <c r="Q46" s="45"/>
      <c r="R46" s="47">
        <f t="shared" si="3"/>
        <v>0</v>
      </c>
      <c r="S46" s="45"/>
      <c r="T46" s="43">
        <f t="shared" si="4"/>
        <v>0</v>
      </c>
      <c r="U46" s="48"/>
      <c r="V46" s="49">
        <f t="shared" si="5"/>
        <v>0</v>
      </c>
    </row>
    <row r="47" spans="1:26" s="94" customFormat="1" ht="35.25" hidden="1" x14ac:dyDescent="0.45">
      <c r="A47" s="95">
        <f t="shared" si="6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8"/>
        <v>0</v>
      </c>
      <c r="M47" s="45"/>
      <c r="N47" s="43">
        <f t="shared" si="7"/>
        <v>0</v>
      </c>
      <c r="O47" s="46"/>
      <c r="P47" s="47">
        <f t="shared" si="2"/>
        <v>0</v>
      </c>
      <c r="Q47" s="45"/>
      <c r="R47" s="47">
        <f t="shared" si="3"/>
        <v>0</v>
      </c>
      <c r="S47" s="45"/>
      <c r="T47" s="50">
        <f t="shared" si="4"/>
        <v>0</v>
      </c>
      <c r="U47" s="48"/>
      <c r="V47" s="49">
        <f t="shared" si="5"/>
        <v>0</v>
      </c>
    </row>
    <row r="48" spans="1:26" s="94" customFormat="1" ht="35.25" hidden="1" x14ac:dyDescent="0.45">
      <c r="A48" s="95">
        <f t="shared" si="6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7"/>
        <v>0</v>
      </c>
      <c r="O48" s="46"/>
      <c r="P48" s="47">
        <f t="shared" si="2"/>
        <v>0</v>
      </c>
      <c r="Q48" s="42"/>
      <c r="R48" s="47">
        <f t="shared" si="3"/>
        <v>0</v>
      </c>
      <c r="S48" s="45"/>
      <c r="T48" s="43">
        <f t="shared" si="4"/>
        <v>0</v>
      </c>
      <c r="U48" s="48"/>
      <c r="V48" s="49">
        <f t="shared" si="5"/>
        <v>0</v>
      </c>
    </row>
    <row r="49" spans="1:26" s="94" customFormat="1" ht="36" hidden="1" thickBot="1" x14ac:dyDescent="0.5">
      <c r="A49" s="96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2"/>
        <v>0</v>
      </c>
      <c r="Q49" s="59"/>
      <c r="R49" s="50">
        <f t="shared" si="3"/>
        <v>0</v>
      </c>
      <c r="S49" s="57"/>
      <c r="T49" s="47">
        <f t="shared" si="4"/>
        <v>0</v>
      </c>
      <c r="U49" s="60"/>
      <c r="V49" s="61">
        <f t="shared" si="5"/>
        <v>0</v>
      </c>
    </row>
    <row r="50" spans="1:26" s="99" customFormat="1" ht="35.25" hidden="1" x14ac:dyDescent="0.45">
      <c r="A50" s="30">
        <f t="shared" si="6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8"/>
      <c r="P50" s="33">
        <f t="shared" si="2"/>
        <v>0</v>
      </c>
      <c r="Q50" s="35"/>
      <c r="R50" s="33">
        <f t="shared" si="3"/>
        <v>0</v>
      </c>
      <c r="S50" s="63"/>
      <c r="T50" s="37">
        <f t="shared" si="4"/>
        <v>0</v>
      </c>
      <c r="U50" s="64"/>
      <c r="V50" s="39">
        <f t="shared" si="5"/>
        <v>0</v>
      </c>
    </row>
    <row r="51" spans="1:26" s="99" customFormat="1" ht="35.25" hidden="1" x14ac:dyDescent="0.45">
      <c r="A51" s="40">
        <f t="shared" si="6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2"/>
        <v>9.7200000000000024</v>
      </c>
      <c r="Q51" s="42"/>
      <c r="R51" s="47">
        <f t="shared" si="3"/>
        <v>9.7200000000000024</v>
      </c>
      <c r="S51" s="45"/>
      <c r="T51" s="43">
        <f t="shared" si="4"/>
        <v>9.7200000000000024</v>
      </c>
      <c r="U51" s="48"/>
      <c r="V51" s="49">
        <f t="shared" si="5"/>
        <v>9.7200000000000024</v>
      </c>
    </row>
    <row r="52" spans="1:26" s="99" customFormat="1" ht="35.25" hidden="1" x14ac:dyDescent="0.45">
      <c r="A52" s="40">
        <f t="shared" si="6"/>
        <v>48</v>
      </c>
      <c r="B52" s="100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2"/>
        <v>9.6000000000000014</v>
      </c>
      <c r="Q52" s="45"/>
      <c r="R52" s="47">
        <f t="shared" si="3"/>
        <v>9.6000000000000014</v>
      </c>
      <c r="S52" s="42"/>
      <c r="T52" s="50">
        <f t="shared" si="4"/>
        <v>9.6000000000000014</v>
      </c>
      <c r="U52" s="48"/>
      <c r="V52" s="49">
        <f t="shared" si="5"/>
        <v>9.6000000000000014</v>
      </c>
    </row>
    <row r="53" spans="1:26" s="99" customFormat="1" ht="35.25" hidden="1" x14ac:dyDescent="0.45">
      <c r="A53" s="40">
        <f t="shared" si="6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2"/>
        <v>0</v>
      </c>
      <c r="Q53" s="45"/>
      <c r="R53" s="47">
        <f t="shared" si="3"/>
        <v>0</v>
      </c>
      <c r="S53" s="45"/>
      <c r="T53" s="43">
        <f t="shared" si="4"/>
        <v>0</v>
      </c>
      <c r="U53" s="48"/>
      <c r="V53" s="49">
        <f t="shared" si="5"/>
        <v>0</v>
      </c>
    </row>
    <row r="54" spans="1:26" s="99" customFormat="1" ht="36" hidden="1" thickBot="1" x14ac:dyDescent="0.5">
      <c r="A54" s="74">
        <f t="shared" si="6"/>
        <v>50</v>
      </c>
      <c r="B54" s="101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5"/>
      <c r="P54" s="50"/>
      <c r="Q54" s="57"/>
      <c r="R54" s="67">
        <f t="shared" si="3"/>
        <v>0</v>
      </c>
      <c r="S54" s="59"/>
      <c r="T54" s="47">
        <f t="shared" si="4"/>
        <v>0</v>
      </c>
      <c r="U54" s="68"/>
      <c r="V54" s="61">
        <f t="shared" si="5"/>
        <v>0</v>
      </c>
    </row>
    <row r="55" spans="1:26" ht="35.25" hidden="1" x14ac:dyDescent="0.45">
      <c r="A55" s="30">
        <f t="shared" si="6"/>
        <v>51</v>
      </c>
      <c r="B55" s="102"/>
      <c r="C55" s="34"/>
      <c r="D55" s="33"/>
      <c r="E55" s="32"/>
      <c r="F55" s="33"/>
      <c r="G55" s="70"/>
      <c r="H55" s="103"/>
      <c r="I55" s="32"/>
      <c r="J55" s="87"/>
      <c r="K55" s="32"/>
      <c r="L55" s="33"/>
      <c r="M55" s="104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3"/>
        <v>0</v>
      </c>
      <c r="S55" s="35"/>
      <c r="T55" s="37">
        <f t="shared" si="4"/>
        <v>0</v>
      </c>
      <c r="U55" s="38"/>
      <c r="V55" s="39">
        <f t="shared" si="5"/>
        <v>0</v>
      </c>
      <c r="W55" s="3"/>
      <c r="X55" s="3"/>
      <c r="Y55" s="3"/>
      <c r="Z55" s="3"/>
    </row>
    <row r="56" spans="1:26" ht="35.25" hidden="1" x14ac:dyDescent="0.45">
      <c r="A56" s="40">
        <f t="shared" si="6"/>
        <v>52</v>
      </c>
      <c r="B56" s="81"/>
      <c r="C56" s="44"/>
      <c r="D56" s="43"/>
      <c r="E56" s="42"/>
      <c r="F56" s="43"/>
      <c r="G56" s="46">
        <v>3</v>
      </c>
      <c r="H56" s="89">
        <f>IF(G56&gt;0,IF(F56&gt;0,(F56*E$3+G56*10/3)/G$3,G56*10/3*(1-0.1*E$3)),IF(F56&gt;10,F56*0.9,F56))</f>
        <v>8</v>
      </c>
      <c r="I56" s="42"/>
      <c r="J56" s="89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3"/>
        <v>8</v>
      </c>
      <c r="S56" s="45"/>
      <c r="T56" s="43">
        <f t="shared" si="4"/>
        <v>8</v>
      </c>
      <c r="U56" s="48"/>
      <c r="V56" s="49">
        <f t="shared" si="5"/>
        <v>8</v>
      </c>
      <c r="W56" s="3"/>
      <c r="X56" s="3"/>
      <c r="Y56" s="3"/>
      <c r="Z56" s="3"/>
    </row>
    <row r="57" spans="1:26" ht="35.25" hidden="1" x14ac:dyDescent="0.45">
      <c r="A57" s="40">
        <f t="shared" si="6"/>
        <v>53</v>
      </c>
      <c r="B57" s="81"/>
      <c r="C57" s="105"/>
      <c r="D57" s="43"/>
      <c r="E57" s="82"/>
      <c r="F57" s="43"/>
      <c r="G57" s="44"/>
      <c r="H57" s="89"/>
      <c r="I57" s="42"/>
      <c r="J57" s="89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3"/>
        <v>0</v>
      </c>
      <c r="S57" s="45"/>
      <c r="T57" s="50">
        <f t="shared" si="4"/>
        <v>0</v>
      </c>
      <c r="U57" s="48"/>
      <c r="V57" s="49">
        <f t="shared" si="5"/>
        <v>0</v>
      </c>
      <c r="W57" s="3"/>
      <c r="X57" s="3"/>
      <c r="Y57" s="3"/>
      <c r="Z57" s="3"/>
    </row>
    <row r="58" spans="1:26" ht="35.25" hidden="1" x14ac:dyDescent="0.45">
      <c r="A58" s="40">
        <f t="shared" si="6"/>
        <v>54</v>
      </c>
      <c r="B58" s="106"/>
      <c r="C58" s="44"/>
      <c r="D58" s="43"/>
      <c r="E58" s="42"/>
      <c r="F58" s="43"/>
      <c r="G58" s="44"/>
      <c r="H58" s="89">
        <f>IF(G58&gt;0,IF(F58&gt;0,(F58*E$3+G58*10/3)/G$3,G58*10/3*(1-0.1*E$3)),IF(F58&gt;10,F58*0.9,F58))</f>
        <v>0</v>
      </c>
      <c r="I58" s="42"/>
      <c r="J58" s="89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3"/>
        <v>0</v>
      </c>
      <c r="S58" s="45"/>
      <c r="T58" s="43">
        <f t="shared" si="4"/>
        <v>0</v>
      </c>
      <c r="U58" s="48"/>
      <c r="V58" s="49">
        <f t="shared" si="5"/>
        <v>0</v>
      </c>
      <c r="W58" s="3"/>
      <c r="X58" s="3"/>
      <c r="Y58" s="3"/>
      <c r="Z58" s="3"/>
    </row>
    <row r="59" spans="1:26" ht="36" hidden="1" thickBot="1" x14ac:dyDescent="0.5">
      <c r="A59" s="74">
        <f t="shared" si="6"/>
        <v>55</v>
      </c>
      <c r="B59" s="65"/>
      <c r="C59" s="75"/>
      <c r="D59" s="53"/>
      <c r="E59" s="56"/>
      <c r="F59" s="53"/>
      <c r="G59" s="75"/>
      <c r="H59" s="97"/>
      <c r="I59" s="56"/>
      <c r="J59" s="97"/>
      <c r="K59" s="56"/>
      <c r="L59" s="53"/>
      <c r="M59" s="57"/>
      <c r="N59" s="53"/>
      <c r="O59" s="56"/>
      <c r="P59" s="53"/>
      <c r="Q59" s="57"/>
      <c r="R59" s="67">
        <f t="shared" si="3"/>
        <v>0</v>
      </c>
      <c r="S59" s="57"/>
      <c r="T59" s="67">
        <f t="shared" si="4"/>
        <v>0</v>
      </c>
      <c r="U59" s="68"/>
      <c r="V59" s="107">
        <f t="shared" si="5"/>
        <v>0</v>
      </c>
      <c r="W59" s="3"/>
      <c r="X59" s="3"/>
      <c r="Y59" s="3"/>
      <c r="Z59" s="3"/>
    </row>
    <row r="60" spans="1:26" s="99" customFormat="1" ht="35.25" hidden="1" x14ac:dyDescent="0.45">
      <c r="A60" s="30">
        <v>56</v>
      </c>
      <c r="B60" s="108"/>
      <c r="C60" s="32"/>
      <c r="D60" s="33"/>
      <c r="E60" s="32"/>
      <c r="F60" s="33"/>
      <c r="G60" s="34"/>
      <c r="H60" s="87"/>
      <c r="I60" s="32"/>
      <c r="J60" s="33">
        <f>IF(I60&gt;0,IF(H60&gt;0,(H60*G$3+I60*10/3)/I$3,I60*10/3*(1-0.1*G$3)),IF(H60&gt;10,H60*0.9,H60))</f>
        <v>0</v>
      </c>
      <c r="K60" s="79"/>
      <c r="L60" s="87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8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4"/>
        <v>0</v>
      </c>
      <c r="U60" s="98"/>
      <c r="V60" s="39">
        <f t="shared" si="5"/>
        <v>0</v>
      </c>
    </row>
    <row r="61" spans="1:26" s="99" customFormat="1" ht="35.25" hidden="1" x14ac:dyDescent="0.45">
      <c r="A61" s="40">
        <v>57</v>
      </c>
      <c r="B61" s="109"/>
      <c r="C61" s="42"/>
      <c r="D61" s="43"/>
      <c r="E61" s="42"/>
      <c r="F61" s="43"/>
      <c r="G61" s="44"/>
      <c r="H61" s="89"/>
      <c r="I61" s="42"/>
      <c r="J61" s="43"/>
      <c r="K61" s="44"/>
      <c r="L61" s="89"/>
      <c r="M61" s="45"/>
      <c r="N61" s="43"/>
      <c r="O61" s="45"/>
      <c r="P61" s="43"/>
      <c r="Q61" s="45"/>
      <c r="R61" s="43"/>
      <c r="S61" s="45"/>
      <c r="T61" s="43">
        <f t="shared" si="4"/>
        <v>0</v>
      </c>
      <c r="U61" s="71"/>
      <c r="V61" s="49">
        <f t="shared" si="5"/>
        <v>0</v>
      </c>
    </row>
    <row r="62" spans="1:26" s="99" customFormat="1" ht="35.25" hidden="1" x14ac:dyDescent="0.45">
      <c r="A62" s="40">
        <v>58</v>
      </c>
      <c r="B62" s="110"/>
      <c r="C62" s="42"/>
      <c r="D62" s="43"/>
      <c r="E62" s="42"/>
      <c r="F62" s="43"/>
      <c r="G62" s="46"/>
      <c r="H62" s="89"/>
      <c r="I62" s="45"/>
      <c r="J62" s="43"/>
      <c r="K62" s="80"/>
      <c r="L62" s="89"/>
      <c r="M62" s="71"/>
      <c r="N62" s="43"/>
      <c r="O62" s="71"/>
      <c r="P62" s="43"/>
      <c r="Q62" s="45"/>
      <c r="R62" s="43"/>
      <c r="S62" s="45"/>
      <c r="T62" s="43">
        <f t="shared" si="4"/>
        <v>0</v>
      </c>
      <c r="U62" s="71"/>
      <c r="V62" s="49">
        <f t="shared" si="5"/>
        <v>0</v>
      </c>
    </row>
    <row r="63" spans="1:26" s="99" customFormat="1" ht="35.25" hidden="1" x14ac:dyDescent="0.45">
      <c r="A63" s="40">
        <v>59</v>
      </c>
      <c r="B63" s="111"/>
      <c r="C63" s="42"/>
      <c r="D63" s="43"/>
      <c r="E63" s="42"/>
      <c r="F63" s="43"/>
      <c r="G63" s="46"/>
      <c r="H63" s="89"/>
      <c r="I63" s="42"/>
      <c r="J63" s="43"/>
      <c r="K63" s="44"/>
      <c r="L63" s="89"/>
      <c r="M63" s="71"/>
      <c r="N63" s="43"/>
      <c r="O63" s="71"/>
      <c r="P63" s="43"/>
      <c r="Q63" s="45"/>
      <c r="R63" s="43"/>
      <c r="S63" s="45"/>
      <c r="T63" s="43">
        <f t="shared" si="4"/>
        <v>0</v>
      </c>
      <c r="U63" s="71"/>
      <c r="V63" s="49">
        <f t="shared" si="5"/>
        <v>0</v>
      </c>
    </row>
    <row r="64" spans="1:26" s="99" customFormat="1" ht="36" hidden="1" thickBot="1" x14ac:dyDescent="0.5">
      <c r="A64" s="74">
        <v>60</v>
      </c>
      <c r="B64" s="112"/>
      <c r="C64" s="56"/>
      <c r="D64" s="53"/>
      <c r="E64" s="56"/>
      <c r="F64" s="53"/>
      <c r="G64" s="66"/>
      <c r="H64" s="97"/>
      <c r="I64" s="57"/>
      <c r="J64" s="53"/>
      <c r="K64" s="76"/>
      <c r="L64" s="97"/>
      <c r="M64" s="113"/>
      <c r="N64" s="53"/>
      <c r="O64" s="113"/>
      <c r="P64" s="53"/>
      <c r="Q64" s="57"/>
      <c r="R64" s="53"/>
      <c r="S64" s="59"/>
      <c r="T64" s="55">
        <f t="shared" si="4"/>
        <v>0</v>
      </c>
      <c r="U64" s="85"/>
      <c r="V64" s="107">
        <f t="shared" si="5"/>
        <v>0</v>
      </c>
    </row>
    <row r="65" spans="1:26" ht="37.5" hidden="1" customHeight="1" x14ac:dyDescent="0.45">
      <c r="A65" s="30">
        <v>61</v>
      </c>
      <c r="B65" s="114"/>
      <c r="C65" s="72"/>
      <c r="D65" s="87"/>
      <c r="E65" s="72"/>
      <c r="F65" s="33"/>
      <c r="G65" s="115"/>
      <c r="H65" s="116"/>
      <c r="I65" s="38"/>
      <c r="J65" s="33"/>
      <c r="K65" s="34"/>
      <c r="L65" s="33"/>
      <c r="M65" s="79"/>
      <c r="N65" s="33"/>
      <c r="O65" s="36"/>
      <c r="P65" s="33"/>
      <c r="Q65" s="35"/>
      <c r="R65" s="87"/>
      <c r="S65" s="35"/>
      <c r="T65" s="33"/>
      <c r="U65" s="117"/>
      <c r="V65" s="118">
        <f t="shared" si="5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19"/>
      <c r="C66" s="42"/>
      <c r="D66" s="89"/>
      <c r="E66" s="42"/>
      <c r="F66" s="43"/>
      <c r="G66" s="45"/>
      <c r="H66" s="89"/>
      <c r="I66" s="45"/>
      <c r="J66" s="43"/>
      <c r="K66" s="46"/>
      <c r="L66" s="43"/>
      <c r="M66" s="80"/>
      <c r="N66" s="43"/>
      <c r="O66" s="46"/>
      <c r="P66" s="43"/>
      <c r="Q66" s="45"/>
      <c r="R66" s="89"/>
      <c r="S66" s="45"/>
      <c r="T66" s="43"/>
      <c r="U66" s="120"/>
      <c r="V66" s="121">
        <f t="shared" si="5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100"/>
      <c r="C67" s="42"/>
      <c r="D67" s="89"/>
      <c r="E67" s="42"/>
      <c r="F67" s="43"/>
      <c r="G67" s="45"/>
      <c r="H67" s="89"/>
      <c r="I67" s="45"/>
      <c r="J67" s="43"/>
      <c r="K67" s="46"/>
      <c r="L67" s="43"/>
      <c r="M67" s="46"/>
      <c r="N67" s="43"/>
      <c r="O67" s="46"/>
      <c r="P67" s="43"/>
      <c r="Q67" s="45"/>
      <c r="R67" s="89"/>
      <c r="S67" s="45"/>
      <c r="T67" s="43"/>
      <c r="U67" s="120"/>
      <c r="V67" s="121">
        <f t="shared" si="5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2"/>
      <c r="D68" s="89"/>
      <c r="E68" s="82"/>
      <c r="F68" s="43"/>
      <c r="G68" s="45"/>
      <c r="H68" s="89"/>
      <c r="I68" s="45"/>
      <c r="J68" s="43"/>
      <c r="K68" s="46"/>
      <c r="L68" s="43"/>
      <c r="M68" s="46"/>
      <c r="N68" s="43"/>
      <c r="O68" s="46"/>
      <c r="P68" s="43"/>
      <c r="Q68" s="45"/>
      <c r="R68" s="89"/>
      <c r="S68" s="45"/>
      <c r="T68" s="43"/>
      <c r="U68" s="120"/>
      <c r="V68" s="121">
        <f t="shared" si="5"/>
        <v>0</v>
      </c>
      <c r="W68" s="3"/>
      <c r="X68" s="3"/>
      <c r="Y68" s="3"/>
      <c r="Z68" s="3"/>
    </row>
    <row r="69" spans="1:26" ht="36" hidden="1" thickBot="1" x14ac:dyDescent="0.5">
      <c r="A69" s="74">
        <v>65</v>
      </c>
      <c r="B69" s="122"/>
      <c r="C69" s="56"/>
      <c r="D69" s="97"/>
      <c r="E69" s="56"/>
      <c r="F69" s="53"/>
      <c r="G69" s="56"/>
      <c r="H69" s="97"/>
      <c r="I69" s="56"/>
      <c r="J69" s="53"/>
      <c r="K69" s="75"/>
      <c r="L69" s="53"/>
      <c r="M69" s="66"/>
      <c r="N69" s="53"/>
      <c r="O69" s="66"/>
      <c r="P69" s="53"/>
      <c r="Q69" s="57"/>
      <c r="R69" s="97"/>
      <c r="S69" s="57"/>
      <c r="T69" s="53"/>
      <c r="U69" s="123"/>
      <c r="V69" s="124">
        <f t="shared" ref="V69" si="9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14"/>
      <c r="C70" s="72"/>
      <c r="D70" s="33"/>
      <c r="E70" s="72"/>
      <c r="F70" s="33"/>
      <c r="G70" s="115"/>
      <c r="H70" s="125"/>
      <c r="I70" s="98"/>
      <c r="J70" s="125"/>
      <c r="K70" s="98"/>
      <c r="L70" s="33"/>
      <c r="M70" s="98"/>
      <c r="N70" s="33"/>
      <c r="O70" s="98"/>
      <c r="P70" s="33"/>
      <c r="Q70" s="35"/>
      <c r="R70" s="87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6">
        <v>67</v>
      </c>
      <c r="B71" s="127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8"/>
      <c r="N71" s="43"/>
      <c r="O71" s="45"/>
      <c r="P71" s="43"/>
      <c r="Q71" s="45"/>
      <c r="R71" s="89"/>
      <c r="S71" s="45"/>
      <c r="T71" s="33">
        <f t="shared" ref="T71:T73" si="10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6">
        <v>68</v>
      </c>
      <c r="B72" s="129"/>
      <c r="C72" s="52"/>
      <c r="D72" s="55"/>
      <c r="E72" s="52"/>
      <c r="F72" s="55"/>
      <c r="G72" s="59"/>
      <c r="H72" s="55"/>
      <c r="I72" s="59"/>
      <c r="J72" s="55"/>
      <c r="K72" s="85"/>
      <c r="L72" s="55"/>
      <c r="M72" s="85"/>
      <c r="N72" s="55"/>
      <c r="O72" s="85"/>
      <c r="P72" s="55"/>
      <c r="Q72" s="59"/>
      <c r="R72" s="91">
        <f>IF(Q72&gt;0,IF(P72&gt;0,(P72*O$3+Q72*10/3)/Q$3,Q72*10/3*(1-0.1*O$3)),IF(P72&gt;10,P72*0.9,P72))</f>
        <v>0</v>
      </c>
      <c r="S72" s="45"/>
      <c r="T72" s="33">
        <f t="shared" si="10"/>
        <v>0</v>
      </c>
      <c r="V72" s="3"/>
      <c r="W72" s="3"/>
      <c r="X72" s="3"/>
      <c r="Y72" s="3"/>
      <c r="Z72" s="3"/>
    </row>
    <row r="73" spans="1:26" ht="36" hidden="1" thickBot="1" x14ac:dyDescent="0.5">
      <c r="A73" s="74">
        <v>69</v>
      </c>
      <c r="B73" s="122"/>
      <c r="C73" s="130"/>
      <c r="D73" s="53"/>
      <c r="E73" s="130"/>
      <c r="F73" s="53"/>
      <c r="G73" s="131"/>
      <c r="H73" s="132"/>
      <c r="I73" s="113"/>
      <c r="J73" s="132"/>
      <c r="K73" s="113"/>
      <c r="L73" s="53"/>
      <c r="M73" s="113"/>
      <c r="N73" s="53"/>
      <c r="O73" s="113"/>
      <c r="P73" s="53">
        <f>IF(O73&gt;0,IF(N73&gt;0,(N73*M$3+O73*10/3)/O$3,O73*10/3*(1-0.1*M$3)),IF(N73&gt;10,N73*0.9,N73))</f>
        <v>0</v>
      </c>
      <c r="Q73" s="57"/>
      <c r="R73" s="97">
        <f>IF(Q73&gt;0,IF(P73&gt;0,(P73*O$3+Q73*10/3)/Q$3,Q73*10/3*(1-0.1*O$3)),IF(P73&gt;10,P73*0.9,P73))</f>
        <v>0</v>
      </c>
      <c r="S73" s="57"/>
      <c r="T73" s="33">
        <f t="shared" si="10"/>
        <v>0</v>
      </c>
      <c r="V73" s="3"/>
      <c r="W73" s="3"/>
      <c r="X73" s="3"/>
      <c r="Y73" s="3"/>
      <c r="Z73" s="3"/>
    </row>
    <row r="74" spans="1:26" ht="15" x14ac:dyDescent="0.2">
      <c r="A74" s="133" t="s">
        <v>6</v>
      </c>
      <c r="B74" s="134"/>
      <c r="C74" s="135"/>
      <c r="D74" s="135"/>
      <c r="E74" s="135"/>
      <c r="F74" s="136"/>
      <c r="G74" s="137"/>
      <c r="H74" s="138"/>
      <c r="I74" s="138"/>
      <c r="J74" s="138"/>
      <c r="K74" s="138"/>
      <c r="L74" s="138"/>
      <c r="M74" s="138"/>
      <c r="N74" s="138"/>
      <c r="O74" s="138"/>
      <c r="P74" s="138"/>
      <c r="Q74" s="137"/>
      <c r="R74" s="138"/>
      <c r="S74" s="137"/>
      <c r="T74" s="138"/>
      <c r="U74" s="138"/>
    </row>
    <row r="75" spans="1:26" ht="15" x14ac:dyDescent="0.2">
      <c r="A75" s="134" t="s">
        <v>7</v>
      </c>
      <c r="B75" s="134"/>
      <c r="C75" s="135"/>
      <c r="D75" s="135"/>
      <c r="E75" s="135"/>
      <c r="F75" s="136"/>
      <c r="G75" s="137"/>
      <c r="H75" s="138"/>
      <c r="I75" s="138"/>
      <c r="J75" s="138"/>
      <c r="K75" s="138"/>
      <c r="L75" s="138"/>
      <c r="M75" s="138"/>
      <c r="N75" s="138"/>
      <c r="O75" s="138"/>
      <c r="P75" s="138"/>
      <c r="Q75" s="137"/>
      <c r="R75" s="138"/>
      <c r="S75" s="137"/>
      <c r="T75" s="138"/>
      <c r="U75" s="138"/>
    </row>
    <row r="81" spans="2:2" x14ac:dyDescent="0.2">
      <c r="B81" s="139"/>
    </row>
    <row r="82" spans="2:2" x14ac:dyDescent="0.2">
      <c r="B82" s="139"/>
    </row>
    <row r="87" spans="2:2" x14ac:dyDescent="0.2">
      <c r="B87" s="140"/>
    </row>
    <row r="88" spans="2:2" x14ac:dyDescent="0.2">
      <c r="B88" s="140"/>
    </row>
  </sheetData>
  <sortState ref="B5:J36">
    <sortCondition descending="1" ref="J5:J3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10" zoomScaleNormal="100" workbookViewId="0">
      <selection activeCell="AA27" sqref="AA2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</row>
    <row r="2" spans="1:27" x14ac:dyDescent="0.25">
      <c r="A2" s="291" t="s">
        <v>41</v>
      </c>
      <c r="B2" s="329" t="s">
        <v>33</v>
      </c>
      <c r="C2" s="330"/>
      <c r="D2" s="239"/>
      <c r="E2" s="297" t="s">
        <v>40</v>
      </c>
      <c r="F2" s="329" t="s">
        <v>33</v>
      </c>
      <c r="G2" s="330"/>
      <c r="H2" s="238"/>
      <c r="I2" s="297" t="s">
        <v>39</v>
      </c>
      <c r="J2" s="329" t="s">
        <v>33</v>
      </c>
      <c r="K2" s="330"/>
      <c r="L2" s="238"/>
      <c r="M2" s="297" t="s">
        <v>38</v>
      </c>
      <c r="N2" s="329" t="s">
        <v>33</v>
      </c>
      <c r="O2" s="330"/>
      <c r="P2" s="238"/>
      <c r="Q2" s="297" t="s">
        <v>37</v>
      </c>
      <c r="R2" s="329" t="s">
        <v>33</v>
      </c>
      <c r="S2" s="330"/>
      <c r="T2" s="238"/>
      <c r="U2" s="291" t="s">
        <v>64</v>
      </c>
      <c r="V2" s="329" t="s">
        <v>33</v>
      </c>
      <c r="W2" s="330"/>
      <c r="X2" s="238"/>
      <c r="Y2" s="300" t="s">
        <v>65</v>
      </c>
      <c r="Z2" s="329" t="s">
        <v>33</v>
      </c>
      <c r="AA2" s="330"/>
    </row>
    <row r="3" spans="1:27" ht="15.75" customHeight="1" thickBot="1" x14ac:dyDescent="0.3">
      <c r="A3" s="292" t="s">
        <v>23</v>
      </c>
      <c r="B3" s="289">
        <v>1</v>
      </c>
      <c r="C3" s="285"/>
      <c r="D3" s="239"/>
      <c r="E3" s="292" t="s">
        <v>23</v>
      </c>
      <c r="F3" s="289">
        <v>1</v>
      </c>
      <c r="G3" s="285">
        <v>2</v>
      </c>
      <c r="H3" s="238"/>
      <c r="I3" s="292" t="s">
        <v>23</v>
      </c>
      <c r="J3" s="289">
        <v>1</v>
      </c>
      <c r="K3" s="285">
        <v>2</v>
      </c>
      <c r="L3" s="238"/>
      <c r="M3" s="292" t="s">
        <v>23</v>
      </c>
      <c r="N3" s="289">
        <v>1</v>
      </c>
      <c r="O3" s="285">
        <v>2</v>
      </c>
      <c r="P3" s="238"/>
      <c r="Q3" s="292" t="s">
        <v>23</v>
      </c>
      <c r="R3" s="289">
        <v>1</v>
      </c>
      <c r="S3" s="285">
        <v>2</v>
      </c>
      <c r="T3" s="238"/>
      <c r="U3" s="292" t="s">
        <v>23</v>
      </c>
      <c r="V3" s="289">
        <v>1</v>
      </c>
      <c r="W3" s="285">
        <v>2</v>
      </c>
      <c r="X3" s="238"/>
      <c r="Y3" s="292" t="s">
        <v>23</v>
      </c>
      <c r="Z3" s="289">
        <v>1</v>
      </c>
      <c r="AA3" s="285">
        <v>2</v>
      </c>
    </row>
    <row r="4" spans="1:27" x14ac:dyDescent="0.25">
      <c r="A4" s="293">
        <v>1</v>
      </c>
      <c r="B4" s="290">
        <v>16</v>
      </c>
      <c r="C4" s="288"/>
      <c r="D4" s="239"/>
      <c r="E4" s="293">
        <v>1</v>
      </c>
      <c r="F4" s="290">
        <v>16</v>
      </c>
      <c r="G4" s="288">
        <v>12</v>
      </c>
      <c r="H4" s="238"/>
      <c r="I4" s="293">
        <v>1</v>
      </c>
      <c r="J4" s="290">
        <v>16</v>
      </c>
      <c r="K4" s="288">
        <v>11.5</v>
      </c>
      <c r="L4" s="238"/>
      <c r="M4" s="293">
        <v>1</v>
      </c>
      <c r="N4" s="290">
        <v>16</v>
      </c>
      <c r="O4" s="288">
        <v>11</v>
      </c>
      <c r="P4" s="238"/>
      <c r="Q4" s="293">
        <v>1</v>
      </c>
      <c r="R4" s="290">
        <v>16</v>
      </c>
      <c r="S4" s="288">
        <v>10.5</v>
      </c>
      <c r="T4" s="238"/>
      <c r="U4" s="293">
        <v>1</v>
      </c>
      <c r="V4" s="290">
        <v>16</v>
      </c>
      <c r="W4" s="288">
        <v>10</v>
      </c>
      <c r="X4" s="238"/>
      <c r="Y4" s="293">
        <v>1</v>
      </c>
      <c r="Z4" s="290">
        <v>16</v>
      </c>
      <c r="AA4" s="288">
        <v>9.5</v>
      </c>
    </row>
    <row r="5" spans="1:27" x14ac:dyDescent="0.25">
      <c r="A5" s="294">
        <v>2</v>
      </c>
      <c r="B5" s="277">
        <v>15</v>
      </c>
      <c r="C5" s="284"/>
      <c r="D5" s="239"/>
      <c r="E5" s="294">
        <v>2</v>
      </c>
      <c r="F5" s="277">
        <v>15</v>
      </c>
      <c r="G5" s="284">
        <v>11</v>
      </c>
      <c r="H5" s="238"/>
      <c r="I5" s="294">
        <v>2</v>
      </c>
      <c r="J5" s="277">
        <v>15</v>
      </c>
      <c r="K5" s="284">
        <v>10.5</v>
      </c>
      <c r="L5" s="238"/>
      <c r="M5" s="294">
        <v>2</v>
      </c>
      <c r="N5" s="277">
        <v>15</v>
      </c>
      <c r="O5" s="284">
        <v>10</v>
      </c>
      <c r="P5" s="238"/>
      <c r="Q5" s="294">
        <v>2</v>
      </c>
      <c r="R5" s="277">
        <v>15</v>
      </c>
      <c r="S5" s="284">
        <v>9.5</v>
      </c>
      <c r="T5" s="238"/>
      <c r="U5" s="294">
        <v>2</v>
      </c>
      <c r="V5" s="277">
        <v>15</v>
      </c>
      <c r="W5" s="284">
        <v>9</v>
      </c>
      <c r="X5" s="238"/>
      <c r="Y5" s="294">
        <v>2</v>
      </c>
      <c r="Z5" s="277">
        <v>15</v>
      </c>
      <c r="AA5" s="284">
        <v>8.5</v>
      </c>
    </row>
    <row r="6" spans="1:27" x14ac:dyDescent="0.25">
      <c r="A6" s="294">
        <v>3</v>
      </c>
      <c r="B6" s="277">
        <v>14</v>
      </c>
      <c r="C6" s="284"/>
      <c r="D6" s="239"/>
      <c r="E6" s="294">
        <v>3</v>
      </c>
      <c r="F6" s="277">
        <v>14</v>
      </c>
      <c r="G6" s="284">
        <v>10</v>
      </c>
      <c r="H6" s="238"/>
      <c r="I6" s="294">
        <v>3</v>
      </c>
      <c r="J6" s="277">
        <v>14</v>
      </c>
      <c r="K6" s="284">
        <v>9.5</v>
      </c>
      <c r="L6" s="238"/>
      <c r="M6" s="294">
        <v>3</v>
      </c>
      <c r="N6" s="277">
        <v>14</v>
      </c>
      <c r="O6" s="284">
        <v>9</v>
      </c>
      <c r="P6" s="238"/>
      <c r="Q6" s="294">
        <v>3</v>
      </c>
      <c r="R6" s="277">
        <v>14</v>
      </c>
      <c r="S6" s="284">
        <v>8.5</v>
      </c>
      <c r="T6" s="238"/>
      <c r="U6" s="294">
        <v>3</v>
      </c>
      <c r="V6" s="277">
        <v>14</v>
      </c>
      <c r="W6" s="284">
        <v>8</v>
      </c>
      <c r="X6" s="238"/>
      <c r="Y6" s="294">
        <v>3</v>
      </c>
      <c r="Z6" s="277">
        <v>14</v>
      </c>
      <c r="AA6" s="284">
        <v>7.5</v>
      </c>
    </row>
    <row r="7" spans="1:27" x14ac:dyDescent="0.25">
      <c r="A7" s="294">
        <v>4</v>
      </c>
      <c r="B7" s="277">
        <v>13</v>
      </c>
      <c r="C7" s="284"/>
      <c r="D7" s="239"/>
      <c r="E7" s="294">
        <v>4</v>
      </c>
      <c r="F7" s="277">
        <v>13</v>
      </c>
      <c r="G7" s="284">
        <v>9</v>
      </c>
      <c r="H7" s="238"/>
      <c r="I7" s="294">
        <v>4</v>
      </c>
      <c r="J7" s="277">
        <v>13</v>
      </c>
      <c r="K7" s="284">
        <v>8.5</v>
      </c>
      <c r="L7" s="238"/>
      <c r="M7" s="294">
        <v>4</v>
      </c>
      <c r="N7" s="277">
        <v>13</v>
      </c>
      <c r="O7" s="284">
        <v>8</v>
      </c>
      <c r="P7" s="238"/>
      <c r="Q7" s="294">
        <v>4</v>
      </c>
      <c r="R7" s="277">
        <v>13</v>
      </c>
      <c r="S7" s="284">
        <v>7.5</v>
      </c>
      <c r="T7" s="238"/>
      <c r="U7" s="294">
        <v>4</v>
      </c>
      <c r="V7" s="277">
        <v>13</v>
      </c>
      <c r="W7" s="284">
        <v>7</v>
      </c>
      <c r="X7" s="238"/>
      <c r="Y7" s="294">
        <v>4</v>
      </c>
      <c r="Z7" s="277">
        <v>13</v>
      </c>
      <c r="AA7" s="284">
        <v>6.5</v>
      </c>
    </row>
    <row r="8" spans="1:27" x14ac:dyDescent="0.25">
      <c r="A8" s="294">
        <v>5</v>
      </c>
      <c r="B8" s="277">
        <v>12</v>
      </c>
      <c r="C8" s="284"/>
      <c r="D8" s="239"/>
      <c r="E8" s="294">
        <v>5</v>
      </c>
      <c r="F8" s="277">
        <v>12</v>
      </c>
      <c r="G8" s="284">
        <v>8</v>
      </c>
      <c r="H8" s="238"/>
      <c r="I8" s="294">
        <v>5</v>
      </c>
      <c r="J8" s="277">
        <v>12</v>
      </c>
      <c r="K8" s="284">
        <v>7.5</v>
      </c>
      <c r="L8" s="238"/>
      <c r="M8" s="294">
        <v>5</v>
      </c>
      <c r="N8" s="277">
        <v>12</v>
      </c>
      <c r="O8" s="284">
        <v>7</v>
      </c>
      <c r="P8" s="238"/>
      <c r="Q8" s="294">
        <v>5</v>
      </c>
      <c r="R8" s="277">
        <v>12</v>
      </c>
      <c r="S8" s="284">
        <v>6.5</v>
      </c>
      <c r="T8" s="238"/>
      <c r="U8" s="294">
        <v>5</v>
      </c>
      <c r="V8" s="277">
        <v>12</v>
      </c>
      <c r="W8" s="284">
        <v>6</v>
      </c>
      <c r="X8" s="238"/>
      <c r="Y8" s="294">
        <v>5</v>
      </c>
      <c r="Z8" s="277">
        <v>12</v>
      </c>
      <c r="AA8" s="284">
        <v>5.5</v>
      </c>
    </row>
    <row r="9" spans="1:27" x14ac:dyDescent="0.25">
      <c r="A9" s="294">
        <v>6</v>
      </c>
      <c r="B9" s="277">
        <v>11.5</v>
      </c>
      <c r="C9" s="284"/>
      <c r="D9" s="239"/>
      <c r="E9" s="294">
        <v>6</v>
      </c>
      <c r="F9" s="277">
        <v>11.5</v>
      </c>
      <c r="G9" s="284">
        <v>7.5</v>
      </c>
      <c r="H9" s="238"/>
      <c r="I9" s="294">
        <v>6</v>
      </c>
      <c r="J9" s="277">
        <v>11.5</v>
      </c>
      <c r="K9" s="284">
        <v>7</v>
      </c>
      <c r="L9" s="238"/>
      <c r="M9" s="294">
        <v>6</v>
      </c>
      <c r="N9" s="277">
        <v>11.5</v>
      </c>
      <c r="O9" s="284">
        <v>6.5</v>
      </c>
      <c r="P9" s="238"/>
      <c r="Q9" s="294">
        <v>6</v>
      </c>
      <c r="R9" s="277">
        <v>11.5</v>
      </c>
      <c r="S9" s="284">
        <v>6</v>
      </c>
      <c r="T9" s="238"/>
      <c r="U9" s="294">
        <v>6</v>
      </c>
      <c r="V9" s="277">
        <v>11.5</v>
      </c>
      <c r="W9" s="284">
        <v>5.5</v>
      </c>
      <c r="X9" s="238"/>
      <c r="Y9" s="294">
        <v>6</v>
      </c>
      <c r="Z9" s="277">
        <v>11.5</v>
      </c>
      <c r="AA9" s="284">
        <v>5</v>
      </c>
    </row>
    <row r="10" spans="1:27" x14ac:dyDescent="0.25">
      <c r="A10" s="294">
        <v>7</v>
      </c>
      <c r="B10" s="277">
        <v>11</v>
      </c>
      <c r="C10" s="284"/>
      <c r="D10" s="239"/>
      <c r="E10" s="294">
        <v>7</v>
      </c>
      <c r="F10" s="277">
        <v>11</v>
      </c>
      <c r="G10" s="284">
        <v>7</v>
      </c>
      <c r="H10" s="238"/>
      <c r="I10" s="294">
        <v>7</v>
      </c>
      <c r="J10" s="277">
        <v>11</v>
      </c>
      <c r="K10" s="284">
        <v>6.5</v>
      </c>
      <c r="L10" s="238"/>
      <c r="M10" s="294">
        <v>7</v>
      </c>
      <c r="N10" s="277">
        <v>11</v>
      </c>
      <c r="O10" s="284">
        <v>6</v>
      </c>
      <c r="P10" s="238"/>
      <c r="Q10" s="294">
        <v>7</v>
      </c>
      <c r="R10" s="277">
        <v>11</v>
      </c>
      <c r="S10" s="284">
        <v>5.5</v>
      </c>
      <c r="T10" s="238"/>
      <c r="U10" s="294">
        <v>7</v>
      </c>
      <c r="V10" s="277">
        <v>11</v>
      </c>
      <c r="W10" s="284">
        <v>5</v>
      </c>
      <c r="X10" s="238"/>
      <c r="Y10" s="294">
        <v>7</v>
      </c>
      <c r="Z10" s="277">
        <v>11</v>
      </c>
      <c r="AA10" s="284">
        <v>4.5</v>
      </c>
    </row>
    <row r="11" spans="1:27" x14ac:dyDescent="0.25">
      <c r="A11" s="294">
        <v>8</v>
      </c>
      <c r="B11" s="277">
        <v>10.5</v>
      </c>
      <c r="C11" s="284"/>
      <c r="D11" s="239"/>
      <c r="E11" s="294"/>
      <c r="F11" s="277"/>
      <c r="G11" s="284"/>
      <c r="H11" s="238"/>
      <c r="I11" s="294">
        <v>8</v>
      </c>
      <c r="J11" s="277">
        <v>10.5</v>
      </c>
      <c r="K11" s="284">
        <v>6</v>
      </c>
      <c r="L11" s="238"/>
      <c r="M11" s="294">
        <v>8</v>
      </c>
      <c r="N11" s="277">
        <v>10.5</v>
      </c>
      <c r="O11" s="284">
        <v>5.5</v>
      </c>
      <c r="P11" s="238"/>
      <c r="Q11" s="294">
        <v>8</v>
      </c>
      <c r="R11" s="277">
        <v>10.5</v>
      </c>
      <c r="S11" s="284">
        <v>5</v>
      </c>
      <c r="T11" s="238"/>
      <c r="U11" s="294">
        <v>8</v>
      </c>
      <c r="V11" s="277">
        <v>10.5</v>
      </c>
      <c r="W11" s="284">
        <v>4.5</v>
      </c>
      <c r="X11" s="238"/>
      <c r="Y11" s="294">
        <v>8</v>
      </c>
      <c r="Z11" s="277">
        <v>10.5</v>
      </c>
      <c r="AA11" s="284">
        <v>4</v>
      </c>
    </row>
    <row r="12" spans="1:27" x14ac:dyDescent="0.25">
      <c r="A12" s="294">
        <v>9</v>
      </c>
      <c r="B12" s="277">
        <v>10</v>
      </c>
      <c r="C12" s="284"/>
      <c r="D12" s="239"/>
      <c r="E12" s="294"/>
      <c r="F12" s="277"/>
      <c r="G12" s="284"/>
      <c r="H12" s="238"/>
      <c r="I12" s="294"/>
      <c r="J12" s="277"/>
      <c r="K12" s="284"/>
      <c r="L12" s="238"/>
      <c r="M12" s="294">
        <v>9</v>
      </c>
      <c r="N12" s="277">
        <v>10</v>
      </c>
      <c r="O12" s="284">
        <v>5</v>
      </c>
      <c r="P12" s="238"/>
      <c r="Q12" s="294">
        <v>9</v>
      </c>
      <c r="R12" s="277">
        <v>10</v>
      </c>
      <c r="S12" s="284">
        <v>4.5</v>
      </c>
      <c r="T12" s="238"/>
      <c r="U12" s="294">
        <v>9</v>
      </c>
      <c r="V12" s="277">
        <v>10</v>
      </c>
      <c r="W12" s="284">
        <v>4</v>
      </c>
      <c r="X12" s="238"/>
      <c r="Y12" s="294">
        <v>9</v>
      </c>
      <c r="Z12" s="277">
        <v>10</v>
      </c>
      <c r="AA12" s="284">
        <v>3.5</v>
      </c>
    </row>
    <row r="13" spans="1:27" x14ac:dyDescent="0.25">
      <c r="A13" s="294">
        <v>10</v>
      </c>
      <c r="B13" s="277">
        <v>9.5</v>
      </c>
      <c r="C13" s="284"/>
      <c r="D13" s="239"/>
      <c r="E13" s="294"/>
      <c r="F13" s="277"/>
      <c r="G13" s="284"/>
      <c r="H13" s="238"/>
      <c r="I13" s="294"/>
      <c r="J13" s="277"/>
      <c r="K13" s="284"/>
      <c r="L13" s="238"/>
      <c r="M13" s="294"/>
      <c r="N13" s="277"/>
      <c r="O13" s="284"/>
      <c r="P13" s="238"/>
      <c r="Q13" s="294">
        <v>10</v>
      </c>
      <c r="R13" s="277">
        <v>9.5</v>
      </c>
      <c r="S13" s="284">
        <v>4</v>
      </c>
      <c r="T13" s="238"/>
      <c r="U13" s="294">
        <v>10</v>
      </c>
      <c r="V13" s="277">
        <v>9.5</v>
      </c>
      <c r="W13" s="284">
        <v>3.5</v>
      </c>
      <c r="X13" s="238"/>
      <c r="Y13" s="294">
        <v>10</v>
      </c>
      <c r="Z13" s="277">
        <v>9.5</v>
      </c>
      <c r="AA13" s="284">
        <v>3</v>
      </c>
    </row>
    <row r="14" spans="1:27" x14ac:dyDescent="0.25">
      <c r="A14" s="294">
        <v>11</v>
      </c>
      <c r="B14" s="277">
        <v>9</v>
      </c>
      <c r="C14" s="284"/>
      <c r="D14" s="239"/>
      <c r="E14" s="298"/>
      <c r="F14" s="295"/>
      <c r="G14" s="287"/>
      <c r="H14" s="238"/>
      <c r="I14" s="298"/>
      <c r="J14" s="295"/>
      <c r="K14" s="287"/>
      <c r="L14" s="238"/>
      <c r="M14" s="298"/>
      <c r="N14" s="295"/>
      <c r="O14" s="287"/>
      <c r="P14" s="238"/>
      <c r="Q14" s="298"/>
      <c r="R14" s="295"/>
      <c r="S14" s="287"/>
      <c r="T14" s="238"/>
      <c r="U14" s="294">
        <v>11</v>
      </c>
      <c r="V14" s="277">
        <v>9</v>
      </c>
      <c r="W14" s="284">
        <v>3</v>
      </c>
      <c r="X14" s="238"/>
      <c r="Y14" s="294">
        <v>11</v>
      </c>
      <c r="Z14" s="277">
        <v>9</v>
      </c>
      <c r="AA14" s="284">
        <v>2.5</v>
      </c>
    </row>
    <row r="15" spans="1:27" ht="15.75" thickBot="1" x14ac:dyDescent="0.3">
      <c r="A15" s="292">
        <v>12</v>
      </c>
      <c r="B15" s="289">
        <v>8.5</v>
      </c>
      <c r="C15" s="285"/>
      <c r="D15" s="239"/>
      <c r="E15" s="299"/>
      <c r="F15" s="296"/>
      <c r="G15" s="286"/>
      <c r="H15" s="238"/>
      <c r="I15" s="299"/>
      <c r="J15" s="296"/>
      <c r="K15" s="286"/>
      <c r="L15" s="238"/>
      <c r="M15" s="299"/>
      <c r="N15" s="296"/>
      <c r="O15" s="286"/>
      <c r="P15" s="238"/>
      <c r="Q15" s="299"/>
      <c r="R15" s="296"/>
      <c r="S15" s="286"/>
      <c r="T15" s="238"/>
      <c r="U15" s="299"/>
      <c r="V15" s="296"/>
      <c r="W15" s="286"/>
      <c r="X15" s="238"/>
      <c r="Y15" s="292">
        <v>12</v>
      </c>
      <c r="Z15" s="289">
        <v>8.5</v>
      </c>
      <c r="AA15" s="285">
        <v>2</v>
      </c>
    </row>
    <row r="16" spans="1:27" x14ac:dyDescent="0.25">
      <c r="A16" s="239"/>
      <c r="B16" s="239"/>
      <c r="C16" s="239"/>
      <c r="D16" s="239"/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8"/>
      <c r="X16" s="238"/>
      <c r="Y16" s="238"/>
      <c r="Z16" s="238"/>
      <c r="AA16" s="238"/>
    </row>
    <row r="17" spans="1:27" ht="15.75" thickBot="1" x14ac:dyDescent="0.3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8"/>
      <c r="T17" s="238"/>
      <c r="U17" s="238"/>
      <c r="V17" s="238"/>
      <c r="W17" s="238"/>
      <c r="X17" s="238"/>
      <c r="Y17" s="238"/>
      <c r="Z17" s="238"/>
      <c r="AA17" s="238"/>
    </row>
    <row r="18" spans="1:27" ht="15.75" thickBot="1" x14ac:dyDescent="0.3">
      <c r="A18" s="278"/>
      <c r="B18" s="279" t="s">
        <v>66</v>
      </c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80"/>
      <c r="N18" s="238"/>
      <c r="O18" s="281"/>
      <c r="P18" s="282" t="s">
        <v>19</v>
      </c>
      <c r="Q18" s="282"/>
      <c r="R18" s="282"/>
      <c r="S18" s="282"/>
      <c r="T18" s="282"/>
      <c r="U18" s="282"/>
      <c r="V18" s="282"/>
      <c r="W18" s="282"/>
      <c r="X18" s="282"/>
      <c r="Y18" s="283"/>
      <c r="Z18" s="245"/>
      <c r="AA18" s="245"/>
    </row>
    <row r="19" spans="1:27" ht="15.75" thickBot="1" x14ac:dyDescent="0.3">
      <c r="A19" s="246"/>
      <c r="B19" s="247" t="s">
        <v>20</v>
      </c>
      <c r="C19" s="248" t="s">
        <v>21</v>
      </c>
      <c r="D19" s="248" t="s">
        <v>22</v>
      </c>
      <c r="E19" s="248" t="s">
        <v>16</v>
      </c>
      <c r="F19" s="248" t="s">
        <v>15</v>
      </c>
      <c r="G19" s="248" t="s">
        <v>14</v>
      </c>
      <c r="H19" s="248" t="s">
        <v>13</v>
      </c>
      <c r="I19" s="248" t="s">
        <v>12</v>
      </c>
      <c r="J19" s="248" t="s">
        <v>11</v>
      </c>
      <c r="K19" s="248" t="s">
        <v>10</v>
      </c>
      <c r="L19" s="248" t="s">
        <v>9</v>
      </c>
      <c r="M19" s="249" t="s">
        <v>8</v>
      </c>
      <c r="N19" s="238"/>
      <c r="O19" s="328"/>
      <c r="P19" s="364" t="s">
        <v>18</v>
      </c>
      <c r="Q19" s="326"/>
      <c r="R19" s="326"/>
      <c r="S19" s="326"/>
      <c r="T19" s="326"/>
      <c r="U19" s="326"/>
      <c r="V19" s="326"/>
      <c r="W19" s="326"/>
      <c r="X19" s="326"/>
      <c r="Y19" s="326"/>
      <c r="Z19" s="327"/>
      <c r="AA19" s="237" t="s">
        <v>17</v>
      </c>
    </row>
    <row r="20" spans="1:27" ht="15.75" thickBot="1" x14ac:dyDescent="0.3">
      <c r="A20" s="250">
        <v>1</v>
      </c>
      <c r="B20" s="262">
        <v>1.3</v>
      </c>
      <c r="C20" s="251">
        <v>1.3</v>
      </c>
      <c r="D20" s="251">
        <v>1.2</v>
      </c>
      <c r="E20" s="251">
        <v>1.1000000000000001</v>
      </c>
      <c r="F20" s="251">
        <v>1</v>
      </c>
      <c r="G20" s="251">
        <v>0.9</v>
      </c>
      <c r="H20" s="251">
        <v>0.8</v>
      </c>
      <c r="I20" s="251">
        <v>0.7</v>
      </c>
      <c r="J20" s="251">
        <v>0.6</v>
      </c>
      <c r="K20" s="263">
        <v>0.6</v>
      </c>
      <c r="L20" s="263">
        <v>0.5</v>
      </c>
      <c r="M20" s="264">
        <v>0.5</v>
      </c>
      <c r="N20" s="238"/>
      <c r="O20" s="365"/>
      <c r="P20" s="366" t="s">
        <v>21</v>
      </c>
      <c r="Q20" s="367" t="s">
        <v>22</v>
      </c>
      <c r="R20" s="368" t="s">
        <v>16</v>
      </c>
      <c r="S20" s="244" t="s">
        <v>15</v>
      </c>
      <c r="T20" s="244" t="s">
        <v>14</v>
      </c>
      <c r="U20" s="244" t="s">
        <v>13</v>
      </c>
      <c r="V20" s="244" t="s">
        <v>12</v>
      </c>
      <c r="W20" s="244" t="s">
        <v>11</v>
      </c>
      <c r="X20" s="244" t="s">
        <v>10</v>
      </c>
      <c r="Y20" s="244" t="s">
        <v>9</v>
      </c>
      <c r="Z20" s="243" t="s">
        <v>8</v>
      </c>
      <c r="AA20" s="242"/>
    </row>
    <row r="21" spans="1:27" x14ac:dyDescent="0.25">
      <c r="A21" s="252">
        <v>2</v>
      </c>
      <c r="B21" s="253">
        <v>2.6</v>
      </c>
      <c r="C21" s="254">
        <v>2.5</v>
      </c>
      <c r="D21" s="254">
        <v>2.2999999999999998</v>
      </c>
      <c r="E21" s="254">
        <v>2.1</v>
      </c>
      <c r="F21" s="254">
        <v>1.9</v>
      </c>
      <c r="G21" s="254">
        <v>1.7000000000000002</v>
      </c>
      <c r="H21" s="254">
        <v>1.5</v>
      </c>
      <c r="I21" s="254">
        <v>1.2999999999999998</v>
      </c>
      <c r="J21" s="254">
        <v>1.2</v>
      </c>
      <c r="K21" s="254">
        <v>1.1000000000000001</v>
      </c>
      <c r="L21" s="254">
        <v>1</v>
      </c>
      <c r="M21" s="256"/>
      <c r="N21" s="238"/>
      <c r="O21" s="369">
        <v>1</v>
      </c>
      <c r="P21" s="370">
        <v>1.3</v>
      </c>
      <c r="Q21" s="371">
        <v>1.3</v>
      </c>
      <c r="R21" s="372">
        <v>1.3</v>
      </c>
      <c r="S21" s="373">
        <v>1.2</v>
      </c>
      <c r="T21" s="373">
        <v>1.2</v>
      </c>
      <c r="U21" s="373">
        <v>1.1000000000000001</v>
      </c>
      <c r="V21" s="373">
        <v>1</v>
      </c>
      <c r="W21" s="373">
        <v>0.9</v>
      </c>
      <c r="X21" s="373">
        <v>0.8</v>
      </c>
      <c r="Y21" s="373">
        <v>0.7</v>
      </c>
      <c r="Z21" s="374">
        <v>0.7</v>
      </c>
      <c r="AA21" s="375">
        <v>0.7</v>
      </c>
    </row>
    <row r="22" spans="1:27" x14ac:dyDescent="0.25">
      <c r="A22" s="252">
        <v>3</v>
      </c>
      <c r="B22" s="253">
        <v>3.8</v>
      </c>
      <c r="C22" s="254">
        <v>3.6</v>
      </c>
      <c r="D22" s="254">
        <v>3.3</v>
      </c>
      <c r="E22" s="254">
        <v>3</v>
      </c>
      <c r="F22" s="254">
        <v>2.7</v>
      </c>
      <c r="G22" s="254">
        <v>2.4000000000000004</v>
      </c>
      <c r="H22" s="254">
        <v>2.1</v>
      </c>
      <c r="I22" s="254">
        <v>1.9</v>
      </c>
      <c r="J22" s="254">
        <v>1.7</v>
      </c>
      <c r="K22" s="254">
        <v>1.6</v>
      </c>
      <c r="L22" s="254"/>
      <c r="M22" s="256"/>
      <c r="N22" s="238"/>
      <c r="O22" s="376">
        <v>2</v>
      </c>
      <c r="P22" s="377">
        <f>P21+Q21</f>
        <v>2.6</v>
      </c>
      <c r="Q22" s="378">
        <f>Q21+R21</f>
        <v>2.6</v>
      </c>
      <c r="R22" s="241">
        <f t="shared" ref="R22:Y22" si="0">R21+S21</f>
        <v>2.5</v>
      </c>
      <c r="S22" s="240">
        <f t="shared" si="0"/>
        <v>2.4</v>
      </c>
      <c r="T22" s="240">
        <f t="shared" si="0"/>
        <v>2.2999999999999998</v>
      </c>
      <c r="U22" s="240">
        <f t="shared" si="0"/>
        <v>2.1</v>
      </c>
      <c r="V22" s="240">
        <f t="shared" si="0"/>
        <v>1.9</v>
      </c>
      <c r="W22" s="240">
        <f t="shared" si="0"/>
        <v>1.7000000000000002</v>
      </c>
      <c r="X22" s="240">
        <f t="shared" si="0"/>
        <v>1.5</v>
      </c>
      <c r="Y22" s="240">
        <f t="shared" si="0"/>
        <v>1.4</v>
      </c>
      <c r="Z22" s="379"/>
      <c r="AA22" s="380">
        <v>1.4</v>
      </c>
    </row>
    <row r="23" spans="1:27" x14ac:dyDescent="0.25">
      <c r="A23" s="252">
        <v>4</v>
      </c>
      <c r="B23" s="253">
        <v>4.9000000000000004</v>
      </c>
      <c r="C23" s="254">
        <v>4.5999999999999996</v>
      </c>
      <c r="D23" s="254">
        <v>4.2</v>
      </c>
      <c r="E23" s="254">
        <v>3.8</v>
      </c>
      <c r="F23" s="254">
        <v>3.4000000000000004</v>
      </c>
      <c r="G23" s="254">
        <v>3.0000000000000004</v>
      </c>
      <c r="H23" s="254">
        <v>2.7</v>
      </c>
      <c r="I23" s="254">
        <v>2.4</v>
      </c>
      <c r="J23" s="254">
        <v>2.2000000000000002</v>
      </c>
      <c r="K23" s="254"/>
      <c r="L23" s="254"/>
      <c r="M23" s="256"/>
      <c r="N23" s="238"/>
      <c r="O23" s="376">
        <v>3</v>
      </c>
      <c r="P23" s="377">
        <f t="shared" ref="P23:U23" si="1">P22+R21</f>
        <v>3.9000000000000004</v>
      </c>
      <c r="Q23" s="378">
        <f t="shared" si="1"/>
        <v>3.8</v>
      </c>
      <c r="R23" s="241">
        <f t="shared" si="1"/>
        <v>3.7</v>
      </c>
      <c r="S23" s="240">
        <f t="shared" si="1"/>
        <v>3.5</v>
      </c>
      <c r="T23" s="240">
        <f t="shared" si="1"/>
        <v>3.3</v>
      </c>
      <c r="U23" s="240">
        <f t="shared" si="1"/>
        <v>3</v>
      </c>
      <c r="V23" s="240">
        <f>V22+W21</f>
        <v>2.8</v>
      </c>
      <c r="W23" s="240">
        <f>W22+Y21</f>
        <v>2.4000000000000004</v>
      </c>
      <c r="X23" s="240">
        <f>X22+Z21</f>
        <v>2.2000000000000002</v>
      </c>
      <c r="Y23" s="240"/>
      <c r="Z23" s="379"/>
      <c r="AA23" s="380">
        <v>2.1</v>
      </c>
    </row>
    <row r="24" spans="1:27" x14ac:dyDescent="0.25">
      <c r="A24" s="252">
        <v>5</v>
      </c>
      <c r="B24" s="253">
        <v>5.9</v>
      </c>
      <c r="C24" s="254">
        <v>5.5</v>
      </c>
      <c r="D24" s="254">
        <v>5</v>
      </c>
      <c r="E24" s="254">
        <v>4.5</v>
      </c>
      <c r="F24" s="254">
        <v>4</v>
      </c>
      <c r="G24" s="254">
        <v>3.6000000000000005</v>
      </c>
      <c r="H24" s="254">
        <v>3.2</v>
      </c>
      <c r="I24" s="254">
        <v>2.9</v>
      </c>
      <c r="J24" s="254"/>
      <c r="K24" s="254"/>
      <c r="L24" s="254"/>
      <c r="M24" s="256"/>
      <c r="N24" s="238"/>
      <c r="O24" s="376">
        <v>4</v>
      </c>
      <c r="P24" s="377">
        <f>P23+S21</f>
        <v>5.1000000000000005</v>
      </c>
      <c r="Q24" s="378">
        <f>Q23+T21</f>
        <v>5</v>
      </c>
      <c r="R24" s="241">
        <f t="shared" ref="R24:W24" si="2">R23+U21</f>
        <v>4.8000000000000007</v>
      </c>
      <c r="S24" s="240">
        <f t="shared" si="2"/>
        <v>4.5</v>
      </c>
      <c r="T24" s="240">
        <f t="shared" si="2"/>
        <v>4.2</v>
      </c>
      <c r="U24" s="240">
        <f t="shared" si="2"/>
        <v>3.8</v>
      </c>
      <c r="V24" s="240">
        <f t="shared" si="2"/>
        <v>3.5</v>
      </c>
      <c r="W24" s="240">
        <f t="shared" si="2"/>
        <v>3.1000000000000005</v>
      </c>
      <c r="X24" s="240"/>
      <c r="Y24" s="240"/>
      <c r="Z24" s="379"/>
      <c r="AA24" s="380">
        <v>2.8</v>
      </c>
    </row>
    <row r="25" spans="1:27" x14ac:dyDescent="0.25">
      <c r="A25" s="252">
        <v>6</v>
      </c>
      <c r="B25" s="253">
        <v>6.8000000000000007</v>
      </c>
      <c r="C25" s="254">
        <v>6.3</v>
      </c>
      <c r="D25" s="254">
        <v>5.7</v>
      </c>
      <c r="E25" s="254">
        <v>5.0999999999999996</v>
      </c>
      <c r="F25" s="254">
        <v>4.5999999999999996</v>
      </c>
      <c r="G25" s="254">
        <v>4.1000000000000005</v>
      </c>
      <c r="H25" s="254">
        <v>3.7</v>
      </c>
      <c r="I25" s="254"/>
      <c r="J25" s="254"/>
      <c r="K25" s="254"/>
      <c r="L25" s="254"/>
      <c r="M25" s="256"/>
      <c r="N25" s="238"/>
      <c r="O25" s="376">
        <v>5</v>
      </c>
      <c r="P25" s="377">
        <f t="shared" ref="P25:V25" si="3">P24+T21</f>
        <v>6.3000000000000007</v>
      </c>
      <c r="Q25" s="378">
        <f t="shared" si="3"/>
        <v>6.1</v>
      </c>
      <c r="R25" s="241">
        <f t="shared" si="3"/>
        <v>5.8000000000000007</v>
      </c>
      <c r="S25" s="240">
        <f t="shared" si="3"/>
        <v>5.4</v>
      </c>
      <c r="T25" s="240">
        <f t="shared" si="3"/>
        <v>5</v>
      </c>
      <c r="U25" s="240">
        <f t="shared" si="3"/>
        <v>4.5</v>
      </c>
      <c r="V25" s="240">
        <f t="shared" si="3"/>
        <v>4.2</v>
      </c>
      <c r="W25" s="240"/>
      <c r="X25" s="240"/>
      <c r="Y25" s="240"/>
      <c r="Z25" s="379"/>
      <c r="AA25" s="380">
        <v>3.5</v>
      </c>
    </row>
    <row r="26" spans="1:27" x14ac:dyDescent="0.25">
      <c r="A26" s="252">
        <v>7</v>
      </c>
      <c r="B26" s="253">
        <v>7.6000000000000005</v>
      </c>
      <c r="C26" s="254">
        <v>7</v>
      </c>
      <c r="D26" s="254">
        <v>6.3</v>
      </c>
      <c r="E26" s="254">
        <v>5.6999999999999993</v>
      </c>
      <c r="F26" s="254">
        <v>5.0999999999999996</v>
      </c>
      <c r="G26" s="254">
        <v>4.6000000000000005</v>
      </c>
      <c r="H26" s="254"/>
      <c r="I26" s="254"/>
      <c r="J26" s="254"/>
      <c r="K26" s="254"/>
      <c r="L26" s="254"/>
      <c r="M26" s="256"/>
      <c r="N26" s="238"/>
      <c r="O26" s="376">
        <v>6</v>
      </c>
      <c r="P26" s="377">
        <f t="shared" ref="P26:U26" si="4">P25+U21</f>
        <v>7.4</v>
      </c>
      <c r="Q26" s="378">
        <f t="shared" si="4"/>
        <v>7.1</v>
      </c>
      <c r="R26" s="241">
        <f t="shared" si="4"/>
        <v>6.7000000000000011</v>
      </c>
      <c r="S26" s="240">
        <f t="shared" si="4"/>
        <v>6.2</v>
      </c>
      <c r="T26" s="240">
        <f t="shared" si="4"/>
        <v>5.7</v>
      </c>
      <c r="U26" s="240">
        <f t="shared" si="4"/>
        <v>5.2</v>
      </c>
      <c r="V26" s="240"/>
      <c r="W26" s="240"/>
      <c r="X26" s="240"/>
      <c r="Y26" s="240"/>
      <c r="Z26" s="379"/>
      <c r="AA26" s="380">
        <v>4.2</v>
      </c>
    </row>
    <row r="27" spans="1:27" x14ac:dyDescent="0.25">
      <c r="A27" s="252">
        <v>8</v>
      </c>
      <c r="B27" s="253">
        <v>8.3000000000000007</v>
      </c>
      <c r="C27" s="254">
        <v>7.6</v>
      </c>
      <c r="D27" s="254">
        <v>6.8999999999999995</v>
      </c>
      <c r="E27" s="254">
        <v>6.1999999999999993</v>
      </c>
      <c r="F27" s="254">
        <v>5.6</v>
      </c>
      <c r="G27" s="254"/>
      <c r="H27" s="254"/>
      <c r="I27" s="254"/>
      <c r="J27" s="254"/>
      <c r="K27" s="254"/>
      <c r="L27" s="254"/>
      <c r="M27" s="256"/>
      <c r="N27" s="238"/>
      <c r="O27" s="376">
        <v>7</v>
      </c>
      <c r="P27" s="377">
        <f>P26+V21</f>
        <v>8.4</v>
      </c>
      <c r="Q27" s="378">
        <f>Q26+W21</f>
        <v>8</v>
      </c>
      <c r="R27" s="241">
        <f>R26+X21</f>
        <v>7.5000000000000009</v>
      </c>
      <c r="S27" s="240">
        <f>S26+Y21</f>
        <v>6.9</v>
      </c>
      <c r="T27" s="240">
        <f>T26+Z21</f>
        <v>6.4</v>
      </c>
      <c r="U27" s="240"/>
      <c r="V27" s="240"/>
      <c r="W27" s="240"/>
      <c r="X27" s="240"/>
      <c r="Y27" s="240"/>
      <c r="Z27" s="379"/>
      <c r="AA27" s="380">
        <v>4.9000000000000004</v>
      </c>
    </row>
    <row r="28" spans="1:27" x14ac:dyDescent="0.25">
      <c r="A28" s="252">
        <v>9</v>
      </c>
      <c r="B28" s="253">
        <v>8.9</v>
      </c>
      <c r="C28" s="254">
        <v>8.1999999999999993</v>
      </c>
      <c r="D28" s="254">
        <v>7.3999999999999995</v>
      </c>
      <c r="E28" s="254">
        <v>6.6999999999999993</v>
      </c>
      <c r="F28" s="254"/>
      <c r="G28" s="254"/>
      <c r="H28" s="254"/>
      <c r="I28" s="254"/>
      <c r="J28" s="254"/>
      <c r="K28" s="254"/>
      <c r="L28" s="254"/>
      <c r="M28" s="256"/>
      <c r="N28" s="238"/>
      <c r="O28" s="376">
        <v>8</v>
      </c>
      <c r="P28" s="377">
        <f>P27+W21</f>
        <v>9.3000000000000007</v>
      </c>
      <c r="Q28" s="378">
        <f>Q27+X21</f>
        <v>8.8000000000000007</v>
      </c>
      <c r="R28" s="241">
        <f>R27+Y21</f>
        <v>8.2000000000000011</v>
      </c>
      <c r="S28" s="240">
        <f>S27+Z21</f>
        <v>7.6000000000000005</v>
      </c>
      <c r="T28" s="240"/>
      <c r="U28" s="240"/>
      <c r="V28" s="240"/>
      <c r="W28" s="240"/>
      <c r="X28" s="240"/>
      <c r="Y28" s="240"/>
      <c r="Z28" s="379"/>
      <c r="AA28" s="380">
        <v>5.6</v>
      </c>
    </row>
    <row r="29" spans="1:27" ht="15.75" thickBot="1" x14ac:dyDescent="0.3">
      <c r="A29" s="252">
        <v>10</v>
      </c>
      <c r="B29" s="253">
        <v>9.5</v>
      </c>
      <c r="C29" s="254">
        <v>8.6999999999999993</v>
      </c>
      <c r="D29" s="254">
        <v>7.8999999999999995</v>
      </c>
      <c r="E29" s="254"/>
      <c r="F29" s="254"/>
      <c r="G29" s="254"/>
      <c r="H29" s="254"/>
      <c r="I29" s="254"/>
      <c r="J29" s="254"/>
      <c r="K29" s="254"/>
      <c r="L29" s="254"/>
      <c r="M29" s="256"/>
      <c r="N29" s="238"/>
      <c r="O29" s="381">
        <v>9</v>
      </c>
      <c r="P29" s="382">
        <f>P28+X21</f>
        <v>10.100000000000001</v>
      </c>
      <c r="Q29" s="383">
        <f>Q28+Y21</f>
        <v>9.5</v>
      </c>
      <c r="R29" s="384">
        <f>R28+Z21</f>
        <v>8.9</v>
      </c>
      <c r="S29" s="385"/>
      <c r="T29" s="385"/>
      <c r="U29" s="385"/>
      <c r="V29" s="385"/>
      <c r="W29" s="385"/>
      <c r="X29" s="385"/>
      <c r="Y29" s="385"/>
      <c r="Z29" s="386"/>
      <c r="AA29" s="387">
        <v>6.3</v>
      </c>
    </row>
    <row r="30" spans="1:27" x14ac:dyDescent="0.25">
      <c r="A30" s="252">
        <v>11</v>
      </c>
      <c r="B30" s="253">
        <v>10</v>
      </c>
      <c r="C30" s="254">
        <v>9.1999999999999993</v>
      </c>
      <c r="D30" s="254"/>
      <c r="E30" s="255"/>
      <c r="F30" s="255"/>
      <c r="G30" s="255"/>
      <c r="H30" s="255"/>
      <c r="I30" s="255"/>
      <c r="J30" s="255"/>
      <c r="K30" s="255"/>
      <c r="L30" s="255"/>
      <c r="M30" s="256"/>
      <c r="N30" s="238"/>
      <c r="O30" s="388">
        <v>10</v>
      </c>
      <c r="P30" s="377">
        <f>P29+Y21</f>
        <v>10.8</v>
      </c>
      <c r="Q30" s="378">
        <f>Q29+Z21</f>
        <v>10.199999999999999</v>
      </c>
      <c r="R30" s="378"/>
      <c r="S30" s="389"/>
      <c r="T30" s="389"/>
      <c r="U30" s="389"/>
      <c r="V30" s="389"/>
      <c r="W30" s="389"/>
      <c r="X30" s="389"/>
      <c r="Y30" s="389"/>
      <c r="Z30" s="287"/>
      <c r="AA30" s="375">
        <v>7</v>
      </c>
    </row>
    <row r="31" spans="1:27" ht="15.75" thickBot="1" x14ac:dyDescent="0.3">
      <c r="A31" s="257">
        <v>12</v>
      </c>
      <c r="B31" s="258">
        <v>10.5</v>
      </c>
      <c r="C31" s="259"/>
      <c r="D31" s="259"/>
      <c r="E31" s="260"/>
      <c r="F31" s="260"/>
      <c r="G31" s="260"/>
      <c r="H31" s="260"/>
      <c r="I31" s="260"/>
      <c r="J31" s="260"/>
      <c r="K31" s="260"/>
      <c r="L31" s="260"/>
      <c r="M31" s="261"/>
      <c r="N31" s="238"/>
      <c r="O31" s="390">
        <v>11</v>
      </c>
      <c r="P31" s="391">
        <f>P30+Z21</f>
        <v>11.5</v>
      </c>
      <c r="Q31" s="392"/>
      <c r="R31" s="392"/>
      <c r="S31" s="393"/>
      <c r="T31" s="393"/>
      <c r="U31" s="393"/>
      <c r="V31" s="393"/>
      <c r="W31" s="393"/>
      <c r="X31" s="393"/>
      <c r="Y31" s="393"/>
      <c r="Z31" s="286"/>
      <c r="AA31" s="380">
        <v>7.7</v>
      </c>
    </row>
    <row r="34" spans="5:25" x14ac:dyDescent="0.25">
      <c r="E34" s="239"/>
      <c r="F34" s="238"/>
      <c r="G34" s="238"/>
      <c r="H34" s="238"/>
      <c r="I34" s="239"/>
      <c r="J34" s="238"/>
      <c r="K34" s="238"/>
      <c r="L34" s="238"/>
      <c r="M34" s="239"/>
      <c r="N34" s="238"/>
      <c r="O34" s="238"/>
      <c r="P34" s="238"/>
      <c r="Q34" s="239"/>
      <c r="R34" s="238"/>
      <c r="S34" s="238"/>
      <c r="T34" s="238"/>
      <c r="U34" s="239"/>
      <c r="V34" s="238"/>
      <c r="W34" s="238"/>
      <c r="X34" s="238"/>
      <c r="Y34" s="239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6" sqref="B16"/>
    </sheetView>
  </sheetViews>
  <sheetFormatPr defaultRowHeight="15" x14ac:dyDescent="0.2"/>
  <cols>
    <col min="1" max="1" width="5.28515625" style="141" customWidth="1"/>
    <col min="2" max="2" width="47.28515625" style="142" customWidth="1"/>
    <col min="3" max="3" width="8.28515625" style="142" customWidth="1"/>
    <col min="4" max="5" width="4.5703125" style="163" customWidth="1"/>
    <col min="6" max="8" width="5.28515625" style="164" customWidth="1"/>
    <col min="9" max="9" width="4.5703125" style="163" customWidth="1"/>
    <col min="10" max="12" width="5.28515625" style="164" customWidth="1"/>
    <col min="13" max="13" width="5.28515625" style="164" hidden="1" customWidth="1"/>
    <col min="14" max="15" width="6.7109375" style="164" customWidth="1"/>
    <col min="16" max="16" width="8" style="164" customWidth="1"/>
    <col min="17" max="17" width="6.7109375" style="164" customWidth="1"/>
    <col min="18" max="18" width="8.7109375" style="164" customWidth="1"/>
    <col min="19" max="19" width="6.7109375" style="164" customWidth="1"/>
    <col min="20" max="20" width="8" style="164" customWidth="1"/>
    <col min="21" max="21" width="6.7109375" style="164" customWidth="1"/>
    <col min="22" max="22" width="8.7109375" style="164" customWidth="1"/>
    <col min="23" max="23" width="6.7109375" style="164" customWidth="1"/>
    <col min="24" max="24" width="8" style="164" customWidth="1"/>
    <col min="25" max="25" width="6.7109375" style="164" customWidth="1"/>
    <col min="26" max="26" width="8.7109375" style="164" customWidth="1"/>
    <col min="27" max="27" width="4.7109375" style="164" hidden="1" customWidth="1"/>
    <col min="28" max="28" width="10.7109375" style="164" hidden="1" customWidth="1"/>
    <col min="29" max="29" width="10.7109375" style="164" customWidth="1"/>
    <col min="30" max="271" width="9.140625" style="141"/>
    <col min="272" max="272" width="5.28515625" style="141" customWidth="1"/>
    <col min="273" max="273" width="25" style="141" customWidth="1"/>
    <col min="274" max="274" width="8.28515625" style="141" customWidth="1"/>
    <col min="275" max="275" width="4.5703125" style="141" customWidth="1"/>
    <col min="276" max="277" width="5.28515625" style="141" customWidth="1"/>
    <col min="278" max="278" width="0" style="141" hidden="1" customWidth="1"/>
    <col min="279" max="279" width="6.7109375" style="141" customWidth="1"/>
    <col min="280" max="280" width="7.5703125" style="141" customWidth="1"/>
    <col min="281" max="282" width="7.7109375" style="141" customWidth="1"/>
    <col min="283" max="284" width="0" style="141" hidden="1" customWidth="1"/>
    <col min="285" max="285" width="10.7109375" style="141" customWidth="1"/>
    <col min="286" max="527" width="9.140625" style="141"/>
    <col min="528" max="528" width="5.28515625" style="141" customWidth="1"/>
    <col min="529" max="529" width="25" style="141" customWidth="1"/>
    <col min="530" max="530" width="8.28515625" style="141" customWidth="1"/>
    <col min="531" max="531" width="4.5703125" style="141" customWidth="1"/>
    <col min="532" max="533" width="5.28515625" style="141" customWidth="1"/>
    <col min="534" max="534" width="0" style="141" hidden="1" customWidth="1"/>
    <col min="535" max="535" width="6.7109375" style="141" customWidth="1"/>
    <col min="536" max="536" width="7.5703125" style="141" customWidth="1"/>
    <col min="537" max="538" width="7.7109375" style="141" customWidth="1"/>
    <col min="539" max="540" width="0" style="141" hidden="1" customWidth="1"/>
    <col min="541" max="541" width="10.7109375" style="141" customWidth="1"/>
    <col min="542" max="783" width="9.140625" style="141"/>
    <col min="784" max="784" width="5.28515625" style="141" customWidth="1"/>
    <col min="785" max="785" width="25" style="141" customWidth="1"/>
    <col min="786" max="786" width="8.28515625" style="141" customWidth="1"/>
    <col min="787" max="787" width="4.5703125" style="141" customWidth="1"/>
    <col min="788" max="789" width="5.28515625" style="141" customWidth="1"/>
    <col min="790" max="790" width="0" style="141" hidden="1" customWidth="1"/>
    <col min="791" max="791" width="6.7109375" style="141" customWidth="1"/>
    <col min="792" max="792" width="7.5703125" style="141" customWidth="1"/>
    <col min="793" max="794" width="7.7109375" style="141" customWidth="1"/>
    <col min="795" max="796" width="0" style="141" hidden="1" customWidth="1"/>
    <col min="797" max="797" width="10.7109375" style="141" customWidth="1"/>
    <col min="798" max="1039" width="9.140625" style="141"/>
    <col min="1040" max="1040" width="5.28515625" style="141" customWidth="1"/>
    <col min="1041" max="1041" width="25" style="141" customWidth="1"/>
    <col min="1042" max="1042" width="8.28515625" style="141" customWidth="1"/>
    <col min="1043" max="1043" width="4.5703125" style="141" customWidth="1"/>
    <col min="1044" max="1045" width="5.28515625" style="141" customWidth="1"/>
    <col min="1046" max="1046" width="0" style="141" hidden="1" customWidth="1"/>
    <col min="1047" max="1047" width="6.7109375" style="141" customWidth="1"/>
    <col min="1048" max="1048" width="7.5703125" style="141" customWidth="1"/>
    <col min="1049" max="1050" width="7.7109375" style="141" customWidth="1"/>
    <col min="1051" max="1052" width="0" style="141" hidden="1" customWidth="1"/>
    <col min="1053" max="1053" width="10.7109375" style="141" customWidth="1"/>
    <col min="1054" max="1295" width="9.140625" style="141"/>
    <col min="1296" max="1296" width="5.28515625" style="141" customWidth="1"/>
    <col min="1297" max="1297" width="25" style="141" customWidth="1"/>
    <col min="1298" max="1298" width="8.28515625" style="141" customWidth="1"/>
    <col min="1299" max="1299" width="4.5703125" style="141" customWidth="1"/>
    <col min="1300" max="1301" width="5.28515625" style="141" customWidth="1"/>
    <col min="1302" max="1302" width="0" style="141" hidden="1" customWidth="1"/>
    <col min="1303" max="1303" width="6.7109375" style="141" customWidth="1"/>
    <col min="1304" max="1304" width="7.5703125" style="141" customWidth="1"/>
    <col min="1305" max="1306" width="7.7109375" style="141" customWidth="1"/>
    <col min="1307" max="1308" width="0" style="141" hidden="1" customWidth="1"/>
    <col min="1309" max="1309" width="10.7109375" style="141" customWidth="1"/>
    <col min="1310" max="1551" width="9.140625" style="141"/>
    <col min="1552" max="1552" width="5.28515625" style="141" customWidth="1"/>
    <col min="1553" max="1553" width="25" style="141" customWidth="1"/>
    <col min="1554" max="1554" width="8.28515625" style="141" customWidth="1"/>
    <col min="1555" max="1555" width="4.5703125" style="141" customWidth="1"/>
    <col min="1556" max="1557" width="5.28515625" style="141" customWidth="1"/>
    <col min="1558" max="1558" width="0" style="141" hidden="1" customWidth="1"/>
    <col min="1559" max="1559" width="6.7109375" style="141" customWidth="1"/>
    <col min="1560" max="1560" width="7.5703125" style="141" customWidth="1"/>
    <col min="1561" max="1562" width="7.7109375" style="141" customWidth="1"/>
    <col min="1563" max="1564" width="0" style="141" hidden="1" customWidth="1"/>
    <col min="1565" max="1565" width="10.7109375" style="141" customWidth="1"/>
    <col min="1566" max="1807" width="9.140625" style="141"/>
    <col min="1808" max="1808" width="5.28515625" style="141" customWidth="1"/>
    <col min="1809" max="1809" width="25" style="141" customWidth="1"/>
    <col min="1810" max="1810" width="8.28515625" style="141" customWidth="1"/>
    <col min="1811" max="1811" width="4.5703125" style="141" customWidth="1"/>
    <col min="1812" max="1813" width="5.28515625" style="141" customWidth="1"/>
    <col min="1814" max="1814" width="0" style="141" hidden="1" customWidth="1"/>
    <col min="1815" max="1815" width="6.7109375" style="141" customWidth="1"/>
    <col min="1816" max="1816" width="7.5703125" style="141" customWidth="1"/>
    <col min="1817" max="1818" width="7.7109375" style="141" customWidth="1"/>
    <col min="1819" max="1820" width="0" style="141" hidden="1" customWidth="1"/>
    <col min="1821" max="1821" width="10.7109375" style="141" customWidth="1"/>
    <col min="1822" max="2063" width="9.140625" style="141"/>
    <col min="2064" max="2064" width="5.28515625" style="141" customWidth="1"/>
    <col min="2065" max="2065" width="25" style="141" customWidth="1"/>
    <col min="2066" max="2066" width="8.28515625" style="141" customWidth="1"/>
    <col min="2067" max="2067" width="4.5703125" style="141" customWidth="1"/>
    <col min="2068" max="2069" width="5.28515625" style="141" customWidth="1"/>
    <col min="2070" max="2070" width="0" style="141" hidden="1" customWidth="1"/>
    <col min="2071" max="2071" width="6.7109375" style="141" customWidth="1"/>
    <col min="2072" max="2072" width="7.5703125" style="141" customWidth="1"/>
    <col min="2073" max="2074" width="7.7109375" style="141" customWidth="1"/>
    <col min="2075" max="2076" width="0" style="141" hidden="1" customWidth="1"/>
    <col min="2077" max="2077" width="10.7109375" style="141" customWidth="1"/>
    <col min="2078" max="2319" width="9.140625" style="141"/>
    <col min="2320" max="2320" width="5.28515625" style="141" customWidth="1"/>
    <col min="2321" max="2321" width="25" style="141" customWidth="1"/>
    <col min="2322" max="2322" width="8.28515625" style="141" customWidth="1"/>
    <col min="2323" max="2323" width="4.5703125" style="141" customWidth="1"/>
    <col min="2324" max="2325" width="5.28515625" style="141" customWidth="1"/>
    <col min="2326" max="2326" width="0" style="141" hidden="1" customWidth="1"/>
    <col min="2327" max="2327" width="6.7109375" style="141" customWidth="1"/>
    <col min="2328" max="2328" width="7.5703125" style="141" customWidth="1"/>
    <col min="2329" max="2330" width="7.7109375" style="141" customWidth="1"/>
    <col min="2331" max="2332" width="0" style="141" hidden="1" customWidth="1"/>
    <col min="2333" max="2333" width="10.7109375" style="141" customWidth="1"/>
    <col min="2334" max="2575" width="9.140625" style="141"/>
    <col min="2576" max="2576" width="5.28515625" style="141" customWidth="1"/>
    <col min="2577" max="2577" width="25" style="141" customWidth="1"/>
    <col min="2578" max="2578" width="8.28515625" style="141" customWidth="1"/>
    <col min="2579" max="2579" width="4.5703125" style="141" customWidth="1"/>
    <col min="2580" max="2581" width="5.28515625" style="141" customWidth="1"/>
    <col min="2582" max="2582" width="0" style="141" hidden="1" customWidth="1"/>
    <col min="2583" max="2583" width="6.7109375" style="141" customWidth="1"/>
    <col min="2584" max="2584" width="7.5703125" style="141" customWidth="1"/>
    <col min="2585" max="2586" width="7.7109375" style="141" customWidth="1"/>
    <col min="2587" max="2588" width="0" style="141" hidden="1" customWidth="1"/>
    <col min="2589" max="2589" width="10.7109375" style="141" customWidth="1"/>
    <col min="2590" max="2831" width="9.140625" style="141"/>
    <col min="2832" max="2832" width="5.28515625" style="141" customWidth="1"/>
    <col min="2833" max="2833" width="25" style="141" customWidth="1"/>
    <col min="2834" max="2834" width="8.28515625" style="141" customWidth="1"/>
    <col min="2835" max="2835" width="4.5703125" style="141" customWidth="1"/>
    <col min="2836" max="2837" width="5.28515625" style="141" customWidth="1"/>
    <col min="2838" max="2838" width="0" style="141" hidden="1" customWidth="1"/>
    <col min="2839" max="2839" width="6.7109375" style="141" customWidth="1"/>
    <col min="2840" max="2840" width="7.5703125" style="141" customWidth="1"/>
    <col min="2841" max="2842" width="7.7109375" style="141" customWidth="1"/>
    <col min="2843" max="2844" width="0" style="141" hidden="1" customWidth="1"/>
    <col min="2845" max="2845" width="10.7109375" style="141" customWidth="1"/>
    <col min="2846" max="3087" width="9.140625" style="141"/>
    <col min="3088" max="3088" width="5.28515625" style="141" customWidth="1"/>
    <col min="3089" max="3089" width="25" style="141" customWidth="1"/>
    <col min="3090" max="3090" width="8.28515625" style="141" customWidth="1"/>
    <col min="3091" max="3091" width="4.5703125" style="141" customWidth="1"/>
    <col min="3092" max="3093" width="5.28515625" style="141" customWidth="1"/>
    <col min="3094" max="3094" width="0" style="141" hidden="1" customWidth="1"/>
    <col min="3095" max="3095" width="6.7109375" style="141" customWidth="1"/>
    <col min="3096" max="3096" width="7.5703125" style="141" customWidth="1"/>
    <col min="3097" max="3098" width="7.7109375" style="141" customWidth="1"/>
    <col min="3099" max="3100" width="0" style="141" hidden="1" customWidth="1"/>
    <col min="3101" max="3101" width="10.7109375" style="141" customWidth="1"/>
    <col min="3102" max="3343" width="9.140625" style="141"/>
    <col min="3344" max="3344" width="5.28515625" style="141" customWidth="1"/>
    <col min="3345" max="3345" width="25" style="141" customWidth="1"/>
    <col min="3346" max="3346" width="8.28515625" style="141" customWidth="1"/>
    <col min="3347" max="3347" width="4.5703125" style="141" customWidth="1"/>
    <col min="3348" max="3349" width="5.28515625" style="141" customWidth="1"/>
    <col min="3350" max="3350" width="0" style="141" hidden="1" customWidth="1"/>
    <col min="3351" max="3351" width="6.7109375" style="141" customWidth="1"/>
    <col min="3352" max="3352" width="7.5703125" style="141" customWidth="1"/>
    <col min="3353" max="3354" width="7.7109375" style="141" customWidth="1"/>
    <col min="3355" max="3356" width="0" style="141" hidden="1" customWidth="1"/>
    <col min="3357" max="3357" width="10.7109375" style="141" customWidth="1"/>
    <col min="3358" max="3599" width="9.140625" style="141"/>
    <col min="3600" max="3600" width="5.28515625" style="141" customWidth="1"/>
    <col min="3601" max="3601" width="25" style="141" customWidth="1"/>
    <col min="3602" max="3602" width="8.28515625" style="141" customWidth="1"/>
    <col min="3603" max="3603" width="4.5703125" style="141" customWidth="1"/>
    <col min="3604" max="3605" width="5.28515625" style="141" customWidth="1"/>
    <col min="3606" max="3606" width="0" style="141" hidden="1" customWidth="1"/>
    <col min="3607" max="3607" width="6.7109375" style="141" customWidth="1"/>
    <col min="3608" max="3608" width="7.5703125" style="141" customWidth="1"/>
    <col min="3609" max="3610" width="7.7109375" style="141" customWidth="1"/>
    <col min="3611" max="3612" width="0" style="141" hidden="1" customWidth="1"/>
    <col min="3613" max="3613" width="10.7109375" style="141" customWidth="1"/>
    <col min="3614" max="3855" width="9.140625" style="141"/>
    <col min="3856" max="3856" width="5.28515625" style="141" customWidth="1"/>
    <col min="3857" max="3857" width="25" style="141" customWidth="1"/>
    <col min="3858" max="3858" width="8.28515625" style="141" customWidth="1"/>
    <col min="3859" max="3859" width="4.5703125" style="141" customWidth="1"/>
    <col min="3860" max="3861" width="5.28515625" style="141" customWidth="1"/>
    <col min="3862" max="3862" width="0" style="141" hidden="1" customWidth="1"/>
    <col min="3863" max="3863" width="6.7109375" style="141" customWidth="1"/>
    <col min="3864" max="3864" width="7.5703125" style="141" customWidth="1"/>
    <col min="3865" max="3866" width="7.7109375" style="141" customWidth="1"/>
    <col min="3867" max="3868" width="0" style="141" hidden="1" customWidth="1"/>
    <col min="3869" max="3869" width="10.7109375" style="141" customWidth="1"/>
    <col min="3870" max="4111" width="9.140625" style="141"/>
    <col min="4112" max="4112" width="5.28515625" style="141" customWidth="1"/>
    <col min="4113" max="4113" width="25" style="141" customWidth="1"/>
    <col min="4114" max="4114" width="8.28515625" style="141" customWidth="1"/>
    <col min="4115" max="4115" width="4.5703125" style="141" customWidth="1"/>
    <col min="4116" max="4117" width="5.28515625" style="141" customWidth="1"/>
    <col min="4118" max="4118" width="0" style="141" hidden="1" customWidth="1"/>
    <col min="4119" max="4119" width="6.7109375" style="141" customWidth="1"/>
    <col min="4120" max="4120" width="7.5703125" style="141" customWidth="1"/>
    <col min="4121" max="4122" width="7.7109375" style="141" customWidth="1"/>
    <col min="4123" max="4124" width="0" style="141" hidden="1" customWidth="1"/>
    <col min="4125" max="4125" width="10.7109375" style="141" customWidth="1"/>
    <col min="4126" max="4367" width="9.140625" style="141"/>
    <col min="4368" max="4368" width="5.28515625" style="141" customWidth="1"/>
    <col min="4369" max="4369" width="25" style="141" customWidth="1"/>
    <col min="4370" max="4370" width="8.28515625" style="141" customWidth="1"/>
    <col min="4371" max="4371" width="4.5703125" style="141" customWidth="1"/>
    <col min="4372" max="4373" width="5.28515625" style="141" customWidth="1"/>
    <col min="4374" max="4374" width="0" style="141" hidden="1" customWidth="1"/>
    <col min="4375" max="4375" width="6.7109375" style="141" customWidth="1"/>
    <col min="4376" max="4376" width="7.5703125" style="141" customWidth="1"/>
    <col min="4377" max="4378" width="7.7109375" style="141" customWidth="1"/>
    <col min="4379" max="4380" width="0" style="141" hidden="1" customWidth="1"/>
    <col min="4381" max="4381" width="10.7109375" style="141" customWidth="1"/>
    <col min="4382" max="4623" width="9.140625" style="141"/>
    <col min="4624" max="4624" width="5.28515625" style="141" customWidth="1"/>
    <col min="4625" max="4625" width="25" style="141" customWidth="1"/>
    <col min="4626" max="4626" width="8.28515625" style="141" customWidth="1"/>
    <col min="4627" max="4627" width="4.5703125" style="141" customWidth="1"/>
    <col min="4628" max="4629" width="5.28515625" style="141" customWidth="1"/>
    <col min="4630" max="4630" width="0" style="141" hidden="1" customWidth="1"/>
    <col min="4631" max="4631" width="6.7109375" style="141" customWidth="1"/>
    <col min="4632" max="4632" width="7.5703125" style="141" customWidth="1"/>
    <col min="4633" max="4634" width="7.7109375" style="141" customWidth="1"/>
    <col min="4635" max="4636" width="0" style="141" hidden="1" customWidth="1"/>
    <col min="4637" max="4637" width="10.7109375" style="141" customWidth="1"/>
    <col min="4638" max="4879" width="9.140625" style="141"/>
    <col min="4880" max="4880" width="5.28515625" style="141" customWidth="1"/>
    <col min="4881" max="4881" width="25" style="141" customWidth="1"/>
    <col min="4882" max="4882" width="8.28515625" style="141" customWidth="1"/>
    <col min="4883" max="4883" width="4.5703125" style="141" customWidth="1"/>
    <col min="4884" max="4885" width="5.28515625" style="141" customWidth="1"/>
    <col min="4886" max="4886" width="0" style="141" hidden="1" customWidth="1"/>
    <col min="4887" max="4887" width="6.7109375" style="141" customWidth="1"/>
    <col min="4888" max="4888" width="7.5703125" style="141" customWidth="1"/>
    <col min="4889" max="4890" width="7.7109375" style="141" customWidth="1"/>
    <col min="4891" max="4892" width="0" style="141" hidden="1" customWidth="1"/>
    <col min="4893" max="4893" width="10.7109375" style="141" customWidth="1"/>
    <col min="4894" max="5135" width="9.140625" style="141"/>
    <col min="5136" max="5136" width="5.28515625" style="141" customWidth="1"/>
    <col min="5137" max="5137" width="25" style="141" customWidth="1"/>
    <col min="5138" max="5138" width="8.28515625" style="141" customWidth="1"/>
    <col min="5139" max="5139" width="4.5703125" style="141" customWidth="1"/>
    <col min="5140" max="5141" width="5.28515625" style="141" customWidth="1"/>
    <col min="5142" max="5142" width="0" style="141" hidden="1" customWidth="1"/>
    <col min="5143" max="5143" width="6.7109375" style="141" customWidth="1"/>
    <col min="5144" max="5144" width="7.5703125" style="141" customWidth="1"/>
    <col min="5145" max="5146" width="7.7109375" style="141" customWidth="1"/>
    <col min="5147" max="5148" width="0" style="141" hidden="1" customWidth="1"/>
    <col min="5149" max="5149" width="10.7109375" style="141" customWidth="1"/>
    <col min="5150" max="5391" width="9.140625" style="141"/>
    <col min="5392" max="5392" width="5.28515625" style="141" customWidth="1"/>
    <col min="5393" max="5393" width="25" style="141" customWidth="1"/>
    <col min="5394" max="5394" width="8.28515625" style="141" customWidth="1"/>
    <col min="5395" max="5395" width="4.5703125" style="141" customWidth="1"/>
    <col min="5396" max="5397" width="5.28515625" style="141" customWidth="1"/>
    <col min="5398" max="5398" width="0" style="141" hidden="1" customWidth="1"/>
    <col min="5399" max="5399" width="6.7109375" style="141" customWidth="1"/>
    <col min="5400" max="5400" width="7.5703125" style="141" customWidth="1"/>
    <col min="5401" max="5402" width="7.7109375" style="141" customWidth="1"/>
    <col min="5403" max="5404" width="0" style="141" hidden="1" customWidth="1"/>
    <col min="5405" max="5405" width="10.7109375" style="141" customWidth="1"/>
    <col min="5406" max="5647" width="9.140625" style="141"/>
    <col min="5648" max="5648" width="5.28515625" style="141" customWidth="1"/>
    <col min="5649" max="5649" width="25" style="141" customWidth="1"/>
    <col min="5650" max="5650" width="8.28515625" style="141" customWidth="1"/>
    <col min="5651" max="5651" width="4.5703125" style="141" customWidth="1"/>
    <col min="5652" max="5653" width="5.28515625" style="141" customWidth="1"/>
    <col min="5654" max="5654" width="0" style="141" hidden="1" customWidth="1"/>
    <col min="5655" max="5655" width="6.7109375" style="141" customWidth="1"/>
    <col min="5656" max="5656" width="7.5703125" style="141" customWidth="1"/>
    <col min="5657" max="5658" width="7.7109375" style="141" customWidth="1"/>
    <col min="5659" max="5660" width="0" style="141" hidden="1" customWidth="1"/>
    <col min="5661" max="5661" width="10.7109375" style="141" customWidth="1"/>
    <col min="5662" max="5903" width="9.140625" style="141"/>
    <col min="5904" max="5904" width="5.28515625" style="141" customWidth="1"/>
    <col min="5905" max="5905" width="25" style="141" customWidth="1"/>
    <col min="5906" max="5906" width="8.28515625" style="141" customWidth="1"/>
    <col min="5907" max="5907" width="4.5703125" style="141" customWidth="1"/>
    <col min="5908" max="5909" width="5.28515625" style="141" customWidth="1"/>
    <col min="5910" max="5910" width="0" style="141" hidden="1" customWidth="1"/>
    <col min="5911" max="5911" width="6.7109375" style="141" customWidth="1"/>
    <col min="5912" max="5912" width="7.5703125" style="141" customWidth="1"/>
    <col min="5913" max="5914" width="7.7109375" style="141" customWidth="1"/>
    <col min="5915" max="5916" width="0" style="141" hidden="1" customWidth="1"/>
    <col min="5917" max="5917" width="10.7109375" style="141" customWidth="1"/>
    <col min="5918" max="6159" width="9.140625" style="141"/>
    <col min="6160" max="6160" width="5.28515625" style="141" customWidth="1"/>
    <col min="6161" max="6161" width="25" style="141" customWidth="1"/>
    <col min="6162" max="6162" width="8.28515625" style="141" customWidth="1"/>
    <col min="6163" max="6163" width="4.5703125" style="141" customWidth="1"/>
    <col min="6164" max="6165" width="5.28515625" style="141" customWidth="1"/>
    <col min="6166" max="6166" width="0" style="141" hidden="1" customWidth="1"/>
    <col min="6167" max="6167" width="6.7109375" style="141" customWidth="1"/>
    <col min="6168" max="6168" width="7.5703125" style="141" customWidth="1"/>
    <col min="6169" max="6170" width="7.7109375" style="141" customWidth="1"/>
    <col min="6171" max="6172" width="0" style="141" hidden="1" customWidth="1"/>
    <col min="6173" max="6173" width="10.7109375" style="141" customWidth="1"/>
    <col min="6174" max="6415" width="9.140625" style="141"/>
    <col min="6416" max="6416" width="5.28515625" style="141" customWidth="1"/>
    <col min="6417" max="6417" width="25" style="141" customWidth="1"/>
    <col min="6418" max="6418" width="8.28515625" style="141" customWidth="1"/>
    <col min="6419" max="6419" width="4.5703125" style="141" customWidth="1"/>
    <col min="6420" max="6421" width="5.28515625" style="141" customWidth="1"/>
    <col min="6422" max="6422" width="0" style="141" hidden="1" customWidth="1"/>
    <col min="6423" max="6423" width="6.7109375" style="141" customWidth="1"/>
    <col min="6424" max="6424" width="7.5703125" style="141" customWidth="1"/>
    <col min="6425" max="6426" width="7.7109375" style="141" customWidth="1"/>
    <col min="6427" max="6428" width="0" style="141" hidden="1" customWidth="1"/>
    <col min="6429" max="6429" width="10.7109375" style="141" customWidth="1"/>
    <col min="6430" max="6671" width="9.140625" style="141"/>
    <col min="6672" max="6672" width="5.28515625" style="141" customWidth="1"/>
    <col min="6673" max="6673" width="25" style="141" customWidth="1"/>
    <col min="6674" max="6674" width="8.28515625" style="141" customWidth="1"/>
    <col min="6675" max="6675" width="4.5703125" style="141" customWidth="1"/>
    <col min="6676" max="6677" width="5.28515625" style="141" customWidth="1"/>
    <col min="6678" max="6678" width="0" style="141" hidden="1" customWidth="1"/>
    <col min="6679" max="6679" width="6.7109375" style="141" customWidth="1"/>
    <col min="6680" max="6680" width="7.5703125" style="141" customWidth="1"/>
    <col min="6681" max="6682" width="7.7109375" style="141" customWidth="1"/>
    <col min="6683" max="6684" width="0" style="141" hidden="1" customWidth="1"/>
    <col min="6685" max="6685" width="10.7109375" style="141" customWidth="1"/>
    <col min="6686" max="6927" width="9.140625" style="141"/>
    <col min="6928" max="6928" width="5.28515625" style="141" customWidth="1"/>
    <col min="6929" max="6929" width="25" style="141" customWidth="1"/>
    <col min="6930" max="6930" width="8.28515625" style="141" customWidth="1"/>
    <col min="6931" max="6931" width="4.5703125" style="141" customWidth="1"/>
    <col min="6932" max="6933" width="5.28515625" style="141" customWidth="1"/>
    <col min="6934" max="6934" width="0" style="141" hidden="1" customWidth="1"/>
    <col min="6935" max="6935" width="6.7109375" style="141" customWidth="1"/>
    <col min="6936" max="6936" width="7.5703125" style="141" customWidth="1"/>
    <col min="6937" max="6938" width="7.7109375" style="141" customWidth="1"/>
    <col min="6939" max="6940" width="0" style="141" hidden="1" customWidth="1"/>
    <col min="6941" max="6941" width="10.7109375" style="141" customWidth="1"/>
    <col min="6942" max="7183" width="9.140625" style="141"/>
    <col min="7184" max="7184" width="5.28515625" style="141" customWidth="1"/>
    <col min="7185" max="7185" width="25" style="141" customWidth="1"/>
    <col min="7186" max="7186" width="8.28515625" style="141" customWidth="1"/>
    <col min="7187" max="7187" width="4.5703125" style="141" customWidth="1"/>
    <col min="7188" max="7189" width="5.28515625" style="141" customWidth="1"/>
    <col min="7190" max="7190" width="0" style="141" hidden="1" customWidth="1"/>
    <col min="7191" max="7191" width="6.7109375" style="141" customWidth="1"/>
    <col min="7192" max="7192" width="7.5703125" style="141" customWidth="1"/>
    <col min="7193" max="7194" width="7.7109375" style="141" customWidth="1"/>
    <col min="7195" max="7196" width="0" style="141" hidden="1" customWidth="1"/>
    <col min="7197" max="7197" width="10.7109375" style="141" customWidth="1"/>
    <col min="7198" max="7439" width="9.140625" style="141"/>
    <col min="7440" max="7440" width="5.28515625" style="141" customWidth="1"/>
    <col min="7441" max="7441" width="25" style="141" customWidth="1"/>
    <col min="7442" max="7442" width="8.28515625" style="141" customWidth="1"/>
    <col min="7443" max="7443" width="4.5703125" style="141" customWidth="1"/>
    <col min="7444" max="7445" width="5.28515625" style="141" customWidth="1"/>
    <col min="7446" max="7446" width="0" style="141" hidden="1" customWidth="1"/>
    <col min="7447" max="7447" width="6.7109375" style="141" customWidth="1"/>
    <col min="7448" max="7448" width="7.5703125" style="141" customWidth="1"/>
    <col min="7449" max="7450" width="7.7109375" style="141" customWidth="1"/>
    <col min="7451" max="7452" width="0" style="141" hidden="1" customWidth="1"/>
    <col min="7453" max="7453" width="10.7109375" style="141" customWidth="1"/>
    <col min="7454" max="7695" width="9.140625" style="141"/>
    <col min="7696" max="7696" width="5.28515625" style="141" customWidth="1"/>
    <col min="7697" max="7697" width="25" style="141" customWidth="1"/>
    <col min="7698" max="7698" width="8.28515625" style="141" customWidth="1"/>
    <col min="7699" max="7699" width="4.5703125" style="141" customWidth="1"/>
    <col min="7700" max="7701" width="5.28515625" style="141" customWidth="1"/>
    <col min="7702" max="7702" width="0" style="141" hidden="1" customWidth="1"/>
    <col min="7703" max="7703" width="6.7109375" style="141" customWidth="1"/>
    <col min="7704" max="7704" width="7.5703125" style="141" customWidth="1"/>
    <col min="7705" max="7706" width="7.7109375" style="141" customWidth="1"/>
    <col min="7707" max="7708" width="0" style="141" hidden="1" customWidth="1"/>
    <col min="7709" max="7709" width="10.7109375" style="141" customWidth="1"/>
    <col min="7710" max="7951" width="9.140625" style="141"/>
    <col min="7952" max="7952" width="5.28515625" style="141" customWidth="1"/>
    <col min="7953" max="7953" width="25" style="141" customWidth="1"/>
    <col min="7954" max="7954" width="8.28515625" style="141" customWidth="1"/>
    <col min="7955" max="7955" width="4.5703125" style="141" customWidth="1"/>
    <col min="7956" max="7957" width="5.28515625" style="141" customWidth="1"/>
    <col min="7958" max="7958" width="0" style="141" hidden="1" customWidth="1"/>
    <col min="7959" max="7959" width="6.7109375" style="141" customWidth="1"/>
    <col min="7960" max="7960" width="7.5703125" style="141" customWidth="1"/>
    <col min="7961" max="7962" width="7.7109375" style="141" customWidth="1"/>
    <col min="7963" max="7964" width="0" style="141" hidden="1" customWidth="1"/>
    <col min="7965" max="7965" width="10.7109375" style="141" customWidth="1"/>
    <col min="7966" max="8207" width="9.140625" style="141"/>
    <col min="8208" max="8208" width="5.28515625" style="141" customWidth="1"/>
    <col min="8209" max="8209" width="25" style="141" customWidth="1"/>
    <col min="8210" max="8210" width="8.28515625" style="141" customWidth="1"/>
    <col min="8211" max="8211" width="4.5703125" style="141" customWidth="1"/>
    <col min="8212" max="8213" width="5.28515625" style="141" customWidth="1"/>
    <col min="8214" max="8214" width="0" style="141" hidden="1" customWidth="1"/>
    <col min="8215" max="8215" width="6.7109375" style="141" customWidth="1"/>
    <col min="8216" max="8216" width="7.5703125" style="141" customWidth="1"/>
    <col min="8217" max="8218" width="7.7109375" style="141" customWidth="1"/>
    <col min="8219" max="8220" width="0" style="141" hidden="1" customWidth="1"/>
    <col min="8221" max="8221" width="10.7109375" style="141" customWidth="1"/>
    <col min="8222" max="8463" width="9.140625" style="141"/>
    <col min="8464" max="8464" width="5.28515625" style="141" customWidth="1"/>
    <col min="8465" max="8465" width="25" style="141" customWidth="1"/>
    <col min="8466" max="8466" width="8.28515625" style="141" customWidth="1"/>
    <col min="8467" max="8467" width="4.5703125" style="141" customWidth="1"/>
    <col min="8468" max="8469" width="5.28515625" style="141" customWidth="1"/>
    <col min="8470" max="8470" width="0" style="141" hidden="1" customWidth="1"/>
    <col min="8471" max="8471" width="6.7109375" style="141" customWidth="1"/>
    <col min="8472" max="8472" width="7.5703125" style="141" customWidth="1"/>
    <col min="8473" max="8474" width="7.7109375" style="141" customWidth="1"/>
    <col min="8475" max="8476" width="0" style="141" hidden="1" customWidth="1"/>
    <col min="8477" max="8477" width="10.7109375" style="141" customWidth="1"/>
    <col min="8478" max="8719" width="9.140625" style="141"/>
    <col min="8720" max="8720" width="5.28515625" style="141" customWidth="1"/>
    <col min="8721" max="8721" width="25" style="141" customWidth="1"/>
    <col min="8722" max="8722" width="8.28515625" style="141" customWidth="1"/>
    <col min="8723" max="8723" width="4.5703125" style="141" customWidth="1"/>
    <col min="8724" max="8725" width="5.28515625" style="141" customWidth="1"/>
    <col min="8726" max="8726" width="0" style="141" hidden="1" customWidth="1"/>
    <col min="8727" max="8727" width="6.7109375" style="141" customWidth="1"/>
    <col min="8728" max="8728" width="7.5703125" style="141" customWidth="1"/>
    <col min="8729" max="8730" width="7.7109375" style="141" customWidth="1"/>
    <col min="8731" max="8732" width="0" style="141" hidden="1" customWidth="1"/>
    <col min="8733" max="8733" width="10.7109375" style="141" customWidth="1"/>
    <col min="8734" max="8975" width="9.140625" style="141"/>
    <col min="8976" max="8976" width="5.28515625" style="141" customWidth="1"/>
    <col min="8977" max="8977" width="25" style="141" customWidth="1"/>
    <col min="8978" max="8978" width="8.28515625" style="141" customWidth="1"/>
    <col min="8979" max="8979" width="4.5703125" style="141" customWidth="1"/>
    <col min="8980" max="8981" width="5.28515625" style="141" customWidth="1"/>
    <col min="8982" max="8982" width="0" style="141" hidden="1" customWidth="1"/>
    <col min="8983" max="8983" width="6.7109375" style="141" customWidth="1"/>
    <col min="8984" max="8984" width="7.5703125" style="141" customWidth="1"/>
    <col min="8985" max="8986" width="7.7109375" style="141" customWidth="1"/>
    <col min="8987" max="8988" width="0" style="141" hidden="1" customWidth="1"/>
    <col min="8989" max="8989" width="10.7109375" style="141" customWidth="1"/>
    <col min="8990" max="9231" width="9.140625" style="141"/>
    <col min="9232" max="9232" width="5.28515625" style="141" customWidth="1"/>
    <col min="9233" max="9233" width="25" style="141" customWidth="1"/>
    <col min="9234" max="9234" width="8.28515625" style="141" customWidth="1"/>
    <col min="9235" max="9235" width="4.5703125" style="141" customWidth="1"/>
    <col min="9236" max="9237" width="5.28515625" style="141" customWidth="1"/>
    <col min="9238" max="9238" width="0" style="141" hidden="1" customWidth="1"/>
    <col min="9239" max="9239" width="6.7109375" style="141" customWidth="1"/>
    <col min="9240" max="9240" width="7.5703125" style="141" customWidth="1"/>
    <col min="9241" max="9242" width="7.7109375" style="141" customWidth="1"/>
    <col min="9243" max="9244" width="0" style="141" hidden="1" customWidth="1"/>
    <col min="9245" max="9245" width="10.7109375" style="141" customWidth="1"/>
    <col min="9246" max="9487" width="9.140625" style="141"/>
    <col min="9488" max="9488" width="5.28515625" style="141" customWidth="1"/>
    <col min="9489" max="9489" width="25" style="141" customWidth="1"/>
    <col min="9490" max="9490" width="8.28515625" style="141" customWidth="1"/>
    <col min="9491" max="9491" width="4.5703125" style="141" customWidth="1"/>
    <col min="9492" max="9493" width="5.28515625" style="141" customWidth="1"/>
    <col min="9494" max="9494" width="0" style="141" hidden="1" customWidth="1"/>
    <col min="9495" max="9495" width="6.7109375" style="141" customWidth="1"/>
    <col min="9496" max="9496" width="7.5703125" style="141" customWidth="1"/>
    <col min="9497" max="9498" width="7.7109375" style="141" customWidth="1"/>
    <col min="9499" max="9500" width="0" style="141" hidden="1" customWidth="1"/>
    <col min="9501" max="9501" width="10.7109375" style="141" customWidth="1"/>
    <col min="9502" max="9743" width="9.140625" style="141"/>
    <col min="9744" max="9744" width="5.28515625" style="141" customWidth="1"/>
    <col min="9745" max="9745" width="25" style="141" customWidth="1"/>
    <col min="9746" max="9746" width="8.28515625" style="141" customWidth="1"/>
    <col min="9747" max="9747" width="4.5703125" style="141" customWidth="1"/>
    <col min="9748" max="9749" width="5.28515625" style="141" customWidth="1"/>
    <col min="9750" max="9750" width="0" style="141" hidden="1" customWidth="1"/>
    <col min="9751" max="9751" width="6.7109375" style="141" customWidth="1"/>
    <col min="9752" max="9752" width="7.5703125" style="141" customWidth="1"/>
    <col min="9753" max="9754" width="7.7109375" style="141" customWidth="1"/>
    <col min="9755" max="9756" width="0" style="141" hidden="1" customWidth="1"/>
    <col min="9757" max="9757" width="10.7109375" style="141" customWidth="1"/>
    <col min="9758" max="9999" width="9.140625" style="141"/>
    <col min="10000" max="10000" width="5.28515625" style="141" customWidth="1"/>
    <col min="10001" max="10001" width="25" style="141" customWidth="1"/>
    <col min="10002" max="10002" width="8.28515625" style="141" customWidth="1"/>
    <col min="10003" max="10003" width="4.5703125" style="141" customWidth="1"/>
    <col min="10004" max="10005" width="5.28515625" style="141" customWidth="1"/>
    <col min="10006" max="10006" width="0" style="141" hidden="1" customWidth="1"/>
    <col min="10007" max="10007" width="6.7109375" style="141" customWidth="1"/>
    <col min="10008" max="10008" width="7.5703125" style="141" customWidth="1"/>
    <col min="10009" max="10010" width="7.7109375" style="141" customWidth="1"/>
    <col min="10011" max="10012" width="0" style="141" hidden="1" customWidth="1"/>
    <col min="10013" max="10013" width="10.7109375" style="141" customWidth="1"/>
    <col min="10014" max="10255" width="9.140625" style="141"/>
    <col min="10256" max="10256" width="5.28515625" style="141" customWidth="1"/>
    <col min="10257" max="10257" width="25" style="141" customWidth="1"/>
    <col min="10258" max="10258" width="8.28515625" style="141" customWidth="1"/>
    <col min="10259" max="10259" width="4.5703125" style="141" customWidth="1"/>
    <col min="10260" max="10261" width="5.28515625" style="141" customWidth="1"/>
    <col min="10262" max="10262" width="0" style="141" hidden="1" customWidth="1"/>
    <col min="10263" max="10263" width="6.7109375" style="141" customWidth="1"/>
    <col min="10264" max="10264" width="7.5703125" style="141" customWidth="1"/>
    <col min="10265" max="10266" width="7.7109375" style="141" customWidth="1"/>
    <col min="10267" max="10268" width="0" style="141" hidden="1" customWidth="1"/>
    <col min="10269" max="10269" width="10.7109375" style="141" customWidth="1"/>
    <col min="10270" max="10511" width="9.140625" style="141"/>
    <col min="10512" max="10512" width="5.28515625" style="141" customWidth="1"/>
    <col min="10513" max="10513" width="25" style="141" customWidth="1"/>
    <col min="10514" max="10514" width="8.28515625" style="141" customWidth="1"/>
    <col min="10515" max="10515" width="4.5703125" style="141" customWidth="1"/>
    <col min="10516" max="10517" width="5.28515625" style="141" customWidth="1"/>
    <col min="10518" max="10518" width="0" style="141" hidden="1" customWidth="1"/>
    <col min="10519" max="10519" width="6.7109375" style="141" customWidth="1"/>
    <col min="10520" max="10520" width="7.5703125" style="141" customWidth="1"/>
    <col min="10521" max="10522" width="7.7109375" style="141" customWidth="1"/>
    <col min="10523" max="10524" width="0" style="141" hidden="1" customWidth="1"/>
    <col min="10525" max="10525" width="10.7109375" style="141" customWidth="1"/>
    <col min="10526" max="10767" width="9.140625" style="141"/>
    <col min="10768" max="10768" width="5.28515625" style="141" customWidth="1"/>
    <col min="10769" max="10769" width="25" style="141" customWidth="1"/>
    <col min="10770" max="10770" width="8.28515625" style="141" customWidth="1"/>
    <col min="10771" max="10771" width="4.5703125" style="141" customWidth="1"/>
    <col min="10772" max="10773" width="5.28515625" style="141" customWidth="1"/>
    <col min="10774" max="10774" width="0" style="141" hidden="1" customWidth="1"/>
    <col min="10775" max="10775" width="6.7109375" style="141" customWidth="1"/>
    <col min="10776" max="10776" width="7.5703125" style="141" customWidth="1"/>
    <col min="10777" max="10778" width="7.7109375" style="141" customWidth="1"/>
    <col min="10779" max="10780" width="0" style="141" hidden="1" customWidth="1"/>
    <col min="10781" max="10781" width="10.7109375" style="141" customWidth="1"/>
    <col min="10782" max="11023" width="9.140625" style="141"/>
    <col min="11024" max="11024" width="5.28515625" style="141" customWidth="1"/>
    <col min="11025" max="11025" width="25" style="141" customWidth="1"/>
    <col min="11026" max="11026" width="8.28515625" style="141" customWidth="1"/>
    <col min="11027" max="11027" width="4.5703125" style="141" customWidth="1"/>
    <col min="11028" max="11029" width="5.28515625" style="141" customWidth="1"/>
    <col min="11030" max="11030" width="0" style="141" hidden="1" customWidth="1"/>
    <col min="11031" max="11031" width="6.7109375" style="141" customWidth="1"/>
    <col min="11032" max="11032" width="7.5703125" style="141" customWidth="1"/>
    <col min="11033" max="11034" width="7.7109375" style="141" customWidth="1"/>
    <col min="11035" max="11036" width="0" style="141" hidden="1" customWidth="1"/>
    <col min="11037" max="11037" width="10.7109375" style="141" customWidth="1"/>
    <col min="11038" max="11279" width="9.140625" style="141"/>
    <col min="11280" max="11280" width="5.28515625" style="141" customWidth="1"/>
    <col min="11281" max="11281" width="25" style="141" customWidth="1"/>
    <col min="11282" max="11282" width="8.28515625" style="141" customWidth="1"/>
    <col min="11283" max="11283" width="4.5703125" style="141" customWidth="1"/>
    <col min="11284" max="11285" width="5.28515625" style="141" customWidth="1"/>
    <col min="11286" max="11286" width="0" style="141" hidden="1" customWidth="1"/>
    <col min="11287" max="11287" width="6.7109375" style="141" customWidth="1"/>
    <col min="11288" max="11288" width="7.5703125" style="141" customWidth="1"/>
    <col min="11289" max="11290" width="7.7109375" style="141" customWidth="1"/>
    <col min="11291" max="11292" width="0" style="141" hidden="1" customWidth="1"/>
    <col min="11293" max="11293" width="10.7109375" style="141" customWidth="1"/>
    <col min="11294" max="11535" width="9.140625" style="141"/>
    <col min="11536" max="11536" width="5.28515625" style="141" customWidth="1"/>
    <col min="11537" max="11537" width="25" style="141" customWidth="1"/>
    <col min="11538" max="11538" width="8.28515625" style="141" customWidth="1"/>
    <col min="11539" max="11539" width="4.5703125" style="141" customWidth="1"/>
    <col min="11540" max="11541" width="5.28515625" style="141" customWidth="1"/>
    <col min="11542" max="11542" width="0" style="141" hidden="1" customWidth="1"/>
    <col min="11543" max="11543" width="6.7109375" style="141" customWidth="1"/>
    <col min="11544" max="11544" width="7.5703125" style="141" customWidth="1"/>
    <col min="11545" max="11546" width="7.7109375" style="141" customWidth="1"/>
    <col min="11547" max="11548" width="0" style="141" hidden="1" customWidth="1"/>
    <col min="11549" max="11549" width="10.7109375" style="141" customWidth="1"/>
    <col min="11550" max="11791" width="9.140625" style="141"/>
    <col min="11792" max="11792" width="5.28515625" style="141" customWidth="1"/>
    <col min="11793" max="11793" width="25" style="141" customWidth="1"/>
    <col min="11794" max="11794" width="8.28515625" style="141" customWidth="1"/>
    <col min="11795" max="11795" width="4.5703125" style="141" customWidth="1"/>
    <col min="11796" max="11797" width="5.28515625" style="141" customWidth="1"/>
    <col min="11798" max="11798" width="0" style="141" hidden="1" customWidth="1"/>
    <col min="11799" max="11799" width="6.7109375" style="141" customWidth="1"/>
    <col min="11800" max="11800" width="7.5703125" style="141" customWidth="1"/>
    <col min="11801" max="11802" width="7.7109375" style="141" customWidth="1"/>
    <col min="11803" max="11804" width="0" style="141" hidden="1" customWidth="1"/>
    <col min="11805" max="11805" width="10.7109375" style="141" customWidth="1"/>
    <col min="11806" max="12047" width="9.140625" style="141"/>
    <col min="12048" max="12048" width="5.28515625" style="141" customWidth="1"/>
    <col min="12049" max="12049" width="25" style="141" customWidth="1"/>
    <col min="12050" max="12050" width="8.28515625" style="141" customWidth="1"/>
    <col min="12051" max="12051" width="4.5703125" style="141" customWidth="1"/>
    <col min="12052" max="12053" width="5.28515625" style="141" customWidth="1"/>
    <col min="12054" max="12054" width="0" style="141" hidden="1" customWidth="1"/>
    <col min="12055" max="12055" width="6.7109375" style="141" customWidth="1"/>
    <col min="12056" max="12056" width="7.5703125" style="141" customWidth="1"/>
    <col min="12057" max="12058" width="7.7109375" style="141" customWidth="1"/>
    <col min="12059" max="12060" width="0" style="141" hidden="1" customWidth="1"/>
    <col min="12061" max="12061" width="10.7109375" style="141" customWidth="1"/>
    <col min="12062" max="12303" width="9.140625" style="141"/>
    <col min="12304" max="12304" width="5.28515625" style="141" customWidth="1"/>
    <col min="12305" max="12305" width="25" style="141" customWidth="1"/>
    <col min="12306" max="12306" width="8.28515625" style="141" customWidth="1"/>
    <col min="12307" max="12307" width="4.5703125" style="141" customWidth="1"/>
    <col min="12308" max="12309" width="5.28515625" style="141" customWidth="1"/>
    <col min="12310" max="12310" width="0" style="141" hidden="1" customWidth="1"/>
    <col min="12311" max="12311" width="6.7109375" style="141" customWidth="1"/>
    <col min="12312" max="12312" width="7.5703125" style="141" customWidth="1"/>
    <col min="12313" max="12314" width="7.7109375" style="141" customWidth="1"/>
    <col min="12315" max="12316" width="0" style="141" hidden="1" customWidth="1"/>
    <col min="12317" max="12317" width="10.7109375" style="141" customWidth="1"/>
    <col min="12318" max="12559" width="9.140625" style="141"/>
    <col min="12560" max="12560" width="5.28515625" style="141" customWidth="1"/>
    <col min="12561" max="12561" width="25" style="141" customWidth="1"/>
    <col min="12562" max="12562" width="8.28515625" style="141" customWidth="1"/>
    <col min="12563" max="12563" width="4.5703125" style="141" customWidth="1"/>
    <col min="12564" max="12565" width="5.28515625" style="141" customWidth="1"/>
    <col min="12566" max="12566" width="0" style="141" hidden="1" customWidth="1"/>
    <col min="12567" max="12567" width="6.7109375" style="141" customWidth="1"/>
    <col min="12568" max="12568" width="7.5703125" style="141" customWidth="1"/>
    <col min="12569" max="12570" width="7.7109375" style="141" customWidth="1"/>
    <col min="12571" max="12572" width="0" style="141" hidden="1" customWidth="1"/>
    <col min="12573" max="12573" width="10.7109375" style="141" customWidth="1"/>
    <col min="12574" max="12815" width="9.140625" style="141"/>
    <col min="12816" max="12816" width="5.28515625" style="141" customWidth="1"/>
    <col min="12817" max="12817" width="25" style="141" customWidth="1"/>
    <col min="12818" max="12818" width="8.28515625" style="141" customWidth="1"/>
    <col min="12819" max="12819" width="4.5703125" style="141" customWidth="1"/>
    <col min="12820" max="12821" width="5.28515625" style="141" customWidth="1"/>
    <col min="12822" max="12822" width="0" style="141" hidden="1" customWidth="1"/>
    <col min="12823" max="12823" width="6.7109375" style="141" customWidth="1"/>
    <col min="12824" max="12824" width="7.5703125" style="141" customWidth="1"/>
    <col min="12825" max="12826" width="7.7109375" style="141" customWidth="1"/>
    <col min="12827" max="12828" width="0" style="141" hidden="1" customWidth="1"/>
    <col min="12829" max="12829" width="10.7109375" style="141" customWidth="1"/>
    <col min="12830" max="13071" width="9.140625" style="141"/>
    <col min="13072" max="13072" width="5.28515625" style="141" customWidth="1"/>
    <col min="13073" max="13073" width="25" style="141" customWidth="1"/>
    <col min="13074" max="13074" width="8.28515625" style="141" customWidth="1"/>
    <col min="13075" max="13075" width="4.5703125" style="141" customWidth="1"/>
    <col min="13076" max="13077" width="5.28515625" style="141" customWidth="1"/>
    <col min="13078" max="13078" width="0" style="141" hidden="1" customWidth="1"/>
    <col min="13079" max="13079" width="6.7109375" style="141" customWidth="1"/>
    <col min="13080" max="13080" width="7.5703125" style="141" customWidth="1"/>
    <col min="13081" max="13082" width="7.7109375" style="141" customWidth="1"/>
    <col min="13083" max="13084" width="0" style="141" hidden="1" customWidth="1"/>
    <col min="13085" max="13085" width="10.7109375" style="141" customWidth="1"/>
    <col min="13086" max="13327" width="9.140625" style="141"/>
    <col min="13328" max="13328" width="5.28515625" style="141" customWidth="1"/>
    <col min="13329" max="13329" width="25" style="141" customWidth="1"/>
    <col min="13330" max="13330" width="8.28515625" style="141" customWidth="1"/>
    <col min="13331" max="13331" width="4.5703125" style="141" customWidth="1"/>
    <col min="13332" max="13333" width="5.28515625" style="141" customWidth="1"/>
    <col min="13334" max="13334" width="0" style="141" hidden="1" customWidth="1"/>
    <col min="13335" max="13335" width="6.7109375" style="141" customWidth="1"/>
    <col min="13336" max="13336" width="7.5703125" style="141" customWidth="1"/>
    <col min="13337" max="13338" width="7.7109375" style="141" customWidth="1"/>
    <col min="13339" max="13340" width="0" style="141" hidden="1" customWidth="1"/>
    <col min="13341" max="13341" width="10.7109375" style="141" customWidth="1"/>
    <col min="13342" max="13583" width="9.140625" style="141"/>
    <col min="13584" max="13584" width="5.28515625" style="141" customWidth="1"/>
    <col min="13585" max="13585" width="25" style="141" customWidth="1"/>
    <col min="13586" max="13586" width="8.28515625" style="141" customWidth="1"/>
    <col min="13587" max="13587" width="4.5703125" style="141" customWidth="1"/>
    <col min="13588" max="13589" width="5.28515625" style="141" customWidth="1"/>
    <col min="13590" max="13590" width="0" style="141" hidden="1" customWidth="1"/>
    <col min="13591" max="13591" width="6.7109375" style="141" customWidth="1"/>
    <col min="13592" max="13592" width="7.5703125" style="141" customWidth="1"/>
    <col min="13593" max="13594" width="7.7109375" style="141" customWidth="1"/>
    <col min="13595" max="13596" width="0" style="141" hidden="1" customWidth="1"/>
    <col min="13597" max="13597" width="10.7109375" style="141" customWidth="1"/>
    <col min="13598" max="13839" width="9.140625" style="141"/>
    <col min="13840" max="13840" width="5.28515625" style="141" customWidth="1"/>
    <col min="13841" max="13841" width="25" style="141" customWidth="1"/>
    <col min="13842" max="13842" width="8.28515625" style="141" customWidth="1"/>
    <col min="13843" max="13843" width="4.5703125" style="141" customWidth="1"/>
    <col min="13844" max="13845" width="5.28515625" style="141" customWidth="1"/>
    <col min="13846" max="13846" width="0" style="141" hidden="1" customWidth="1"/>
    <col min="13847" max="13847" width="6.7109375" style="141" customWidth="1"/>
    <col min="13848" max="13848" width="7.5703125" style="141" customWidth="1"/>
    <col min="13849" max="13850" width="7.7109375" style="141" customWidth="1"/>
    <col min="13851" max="13852" width="0" style="141" hidden="1" customWidth="1"/>
    <col min="13853" max="13853" width="10.7109375" style="141" customWidth="1"/>
    <col min="13854" max="14095" width="9.140625" style="141"/>
    <col min="14096" max="14096" width="5.28515625" style="141" customWidth="1"/>
    <col min="14097" max="14097" width="25" style="141" customWidth="1"/>
    <col min="14098" max="14098" width="8.28515625" style="141" customWidth="1"/>
    <col min="14099" max="14099" width="4.5703125" style="141" customWidth="1"/>
    <col min="14100" max="14101" width="5.28515625" style="141" customWidth="1"/>
    <col min="14102" max="14102" width="0" style="141" hidden="1" customWidth="1"/>
    <col min="14103" max="14103" width="6.7109375" style="141" customWidth="1"/>
    <col min="14104" max="14104" width="7.5703125" style="141" customWidth="1"/>
    <col min="14105" max="14106" width="7.7109375" style="141" customWidth="1"/>
    <col min="14107" max="14108" width="0" style="141" hidden="1" customWidth="1"/>
    <col min="14109" max="14109" width="10.7109375" style="141" customWidth="1"/>
    <col min="14110" max="14351" width="9.140625" style="141"/>
    <col min="14352" max="14352" width="5.28515625" style="141" customWidth="1"/>
    <col min="14353" max="14353" width="25" style="141" customWidth="1"/>
    <col min="14354" max="14354" width="8.28515625" style="141" customWidth="1"/>
    <col min="14355" max="14355" width="4.5703125" style="141" customWidth="1"/>
    <col min="14356" max="14357" width="5.28515625" style="141" customWidth="1"/>
    <col min="14358" max="14358" width="0" style="141" hidden="1" customWidth="1"/>
    <col min="14359" max="14359" width="6.7109375" style="141" customWidth="1"/>
    <col min="14360" max="14360" width="7.5703125" style="141" customWidth="1"/>
    <col min="14361" max="14362" width="7.7109375" style="141" customWidth="1"/>
    <col min="14363" max="14364" width="0" style="141" hidden="1" customWidth="1"/>
    <col min="14365" max="14365" width="10.7109375" style="141" customWidth="1"/>
    <col min="14366" max="14607" width="9.140625" style="141"/>
    <col min="14608" max="14608" width="5.28515625" style="141" customWidth="1"/>
    <col min="14609" max="14609" width="25" style="141" customWidth="1"/>
    <col min="14610" max="14610" width="8.28515625" style="141" customWidth="1"/>
    <col min="14611" max="14611" width="4.5703125" style="141" customWidth="1"/>
    <col min="14612" max="14613" width="5.28515625" style="141" customWidth="1"/>
    <col min="14614" max="14614" width="0" style="141" hidden="1" customWidth="1"/>
    <col min="14615" max="14615" width="6.7109375" style="141" customWidth="1"/>
    <col min="14616" max="14616" width="7.5703125" style="141" customWidth="1"/>
    <col min="14617" max="14618" width="7.7109375" style="141" customWidth="1"/>
    <col min="14619" max="14620" width="0" style="141" hidden="1" customWidth="1"/>
    <col min="14621" max="14621" width="10.7109375" style="141" customWidth="1"/>
    <col min="14622" max="14863" width="9.140625" style="141"/>
    <col min="14864" max="14864" width="5.28515625" style="141" customWidth="1"/>
    <col min="14865" max="14865" width="25" style="141" customWidth="1"/>
    <col min="14866" max="14866" width="8.28515625" style="141" customWidth="1"/>
    <col min="14867" max="14867" width="4.5703125" style="141" customWidth="1"/>
    <col min="14868" max="14869" width="5.28515625" style="141" customWidth="1"/>
    <col min="14870" max="14870" width="0" style="141" hidden="1" customWidth="1"/>
    <col min="14871" max="14871" width="6.7109375" style="141" customWidth="1"/>
    <col min="14872" max="14872" width="7.5703125" style="141" customWidth="1"/>
    <col min="14873" max="14874" width="7.7109375" style="141" customWidth="1"/>
    <col min="14875" max="14876" width="0" style="141" hidden="1" customWidth="1"/>
    <col min="14877" max="14877" width="10.7109375" style="141" customWidth="1"/>
    <col min="14878" max="15119" width="9.140625" style="141"/>
    <col min="15120" max="15120" width="5.28515625" style="141" customWidth="1"/>
    <col min="15121" max="15121" width="25" style="141" customWidth="1"/>
    <col min="15122" max="15122" width="8.28515625" style="141" customWidth="1"/>
    <col min="15123" max="15123" width="4.5703125" style="141" customWidth="1"/>
    <col min="15124" max="15125" width="5.28515625" style="141" customWidth="1"/>
    <col min="15126" max="15126" width="0" style="141" hidden="1" customWidth="1"/>
    <col min="15127" max="15127" width="6.7109375" style="141" customWidth="1"/>
    <col min="15128" max="15128" width="7.5703125" style="141" customWidth="1"/>
    <col min="15129" max="15130" width="7.7109375" style="141" customWidth="1"/>
    <col min="15131" max="15132" width="0" style="141" hidden="1" customWidth="1"/>
    <col min="15133" max="15133" width="10.7109375" style="141" customWidth="1"/>
    <col min="15134" max="15375" width="9.140625" style="141"/>
    <col min="15376" max="15376" width="5.28515625" style="141" customWidth="1"/>
    <col min="15377" max="15377" width="25" style="141" customWidth="1"/>
    <col min="15378" max="15378" width="8.28515625" style="141" customWidth="1"/>
    <col min="15379" max="15379" width="4.5703125" style="141" customWidth="1"/>
    <col min="15380" max="15381" width="5.28515625" style="141" customWidth="1"/>
    <col min="15382" max="15382" width="0" style="141" hidden="1" customWidth="1"/>
    <col min="15383" max="15383" width="6.7109375" style="141" customWidth="1"/>
    <col min="15384" max="15384" width="7.5703125" style="141" customWidth="1"/>
    <col min="15385" max="15386" width="7.7109375" style="141" customWidth="1"/>
    <col min="15387" max="15388" width="0" style="141" hidden="1" customWidth="1"/>
    <col min="15389" max="15389" width="10.7109375" style="141" customWidth="1"/>
    <col min="15390" max="15631" width="9.140625" style="141"/>
    <col min="15632" max="15632" width="5.28515625" style="141" customWidth="1"/>
    <col min="15633" max="15633" width="25" style="141" customWidth="1"/>
    <col min="15634" max="15634" width="8.28515625" style="141" customWidth="1"/>
    <col min="15635" max="15635" width="4.5703125" style="141" customWidth="1"/>
    <col min="15636" max="15637" width="5.28515625" style="141" customWidth="1"/>
    <col min="15638" max="15638" width="0" style="141" hidden="1" customWidth="1"/>
    <col min="15639" max="15639" width="6.7109375" style="141" customWidth="1"/>
    <col min="15640" max="15640" width="7.5703125" style="141" customWidth="1"/>
    <col min="15641" max="15642" width="7.7109375" style="141" customWidth="1"/>
    <col min="15643" max="15644" width="0" style="141" hidden="1" customWidth="1"/>
    <col min="15645" max="15645" width="10.7109375" style="141" customWidth="1"/>
    <col min="15646" max="15887" width="9.140625" style="141"/>
    <col min="15888" max="15888" width="5.28515625" style="141" customWidth="1"/>
    <col min="15889" max="15889" width="25" style="141" customWidth="1"/>
    <col min="15890" max="15890" width="8.28515625" style="141" customWidth="1"/>
    <col min="15891" max="15891" width="4.5703125" style="141" customWidth="1"/>
    <col min="15892" max="15893" width="5.28515625" style="141" customWidth="1"/>
    <col min="15894" max="15894" width="0" style="141" hidden="1" customWidth="1"/>
    <col min="15895" max="15895" width="6.7109375" style="141" customWidth="1"/>
    <col min="15896" max="15896" width="7.5703125" style="141" customWidth="1"/>
    <col min="15897" max="15898" width="7.7109375" style="141" customWidth="1"/>
    <col min="15899" max="15900" width="0" style="141" hidden="1" customWidth="1"/>
    <col min="15901" max="15901" width="10.7109375" style="141" customWidth="1"/>
    <col min="15902" max="16143" width="9.140625" style="141"/>
    <col min="16144" max="16144" width="5.28515625" style="141" customWidth="1"/>
    <col min="16145" max="16145" width="25" style="141" customWidth="1"/>
    <col min="16146" max="16146" width="8.28515625" style="141" customWidth="1"/>
    <col min="16147" max="16147" width="4.5703125" style="141" customWidth="1"/>
    <col min="16148" max="16149" width="5.28515625" style="141" customWidth="1"/>
    <col min="16150" max="16150" width="0" style="141" hidden="1" customWidth="1"/>
    <col min="16151" max="16151" width="6.7109375" style="141" customWidth="1"/>
    <col min="16152" max="16152" width="7.5703125" style="141" customWidth="1"/>
    <col min="16153" max="16154" width="7.7109375" style="141" customWidth="1"/>
    <col min="16155" max="16156" width="0" style="141" hidden="1" customWidth="1"/>
    <col min="16157" max="16157" width="10.7109375" style="141" customWidth="1"/>
    <col min="16158" max="16384" width="9.140625" style="141"/>
  </cols>
  <sheetData>
    <row r="1" spans="1:32" ht="14.25" customHeight="1" x14ac:dyDescent="0.2">
      <c r="A1" s="341" t="s">
        <v>28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</row>
    <row r="2" spans="1:32" ht="13.5" customHeight="1" thickBot="1" x14ac:dyDescent="0.25">
      <c r="A2" s="342"/>
      <c r="B2" s="342"/>
      <c r="C2" s="342"/>
      <c r="D2" s="343"/>
      <c r="E2" s="343"/>
      <c r="F2" s="343"/>
      <c r="G2" s="343"/>
      <c r="H2" s="343"/>
      <c r="I2" s="343"/>
      <c r="J2" s="343"/>
      <c r="K2" s="343"/>
      <c r="L2" s="343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142"/>
      <c r="AE2" s="142"/>
      <c r="AF2" s="142"/>
    </row>
    <row r="3" spans="1:32" s="146" customFormat="1" ht="16.5" thickBot="1" x14ac:dyDescent="0.3">
      <c r="A3" s="344" t="s">
        <v>23</v>
      </c>
      <c r="B3" s="347" t="s">
        <v>24</v>
      </c>
      <c r="C3" s="143"/>
      <c r="D3" s="331">
        <v>1</v>
      </c>
      <c r="E3" s="332"/>
      <c r="F3" s="333"/>
      <c r="G3" s="331">
        <v>2</v>
      </c>
      <c r="H3" s="332"/>
      <c r="I3" s="333"/>
      <c r="J3" s="334">
        <v>3</v>
      </c>
      <c r="K3" s="335"/>
      <c r="L3" s="336"/>
      <c r="M3" s="183"/>
      <c r="N3" s="350" t="s">
        <v>2</v>
      </c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2"/>
      <c r="AB3" s="144">
        <f>SUM(N3:AA3)</f>
        <v>0</v>
      </c>
      <c r="AC3" s="353" t="s">
        <v>25</v>
      </c>
      <c r="AD3" s="145"/>
      <c r="AE3" s="145"/>
      <c r="AF3" s="145"/>
    </row>
    <row r="4" spans="1:32" s="146" customFormat="1" ht="16.5" customHeight="1" thickBot="1" x14ac:dyDescent="0.3">
      <c r="A4" s="345"/>
      <c r="B4" s="348"/>
      <c r="C4" s="359" t="s">
        <v>26</v>
      </c>
      <c r="D4" s="357" t="s">
        <v>33</v>
      </c>
      <c r="E4" s="337" t="s">
        <v>35</v>
      </c>
      <c r="F4" s="339" t="s">
        <v>36</v>
      </c>
      <c r="G4" s="357" t="s">
        <v>33</v>
      </c>
      <c r="H4" s="337" t="s">
        <v>35</v>
      </c>
      <c r="I4" s="339" t="s">
        <v>36</v>
      </c>
      <c r="J4" s="357" t="s">
        <v>33</v>
      </c>
      <c r="K4" s="337" t="s">
        <v>35</v>
      </c>
      <c r="L4" s="339" t="s">
        <v>36</v>
      </c>
      <c r="M4" s="179"/>
      <c r="N4" s="355" t="s">
        <v>34</v>
      </c>
      <c r="O4" s="361">
        <v>1</v>
      </c>
      <c r="P4" s="362"/>
      <c r="Q4" s="362"/>
      <c r="R4" s="362"/>
      <c r="S4" s="361">
        <v>2</v>
      </c>
      <c r="T4" s="362"/>
      <c r="U4" s="362"/>
      <c r="V4" s="362"/>
      <c r="W4" s="361">
        <v>3</v>
      </c>
      <c r="X4" s="362"/>
      <c r="Y4" s="362"/>
      <c r="Z4" s="362"/>
      <c r="AA4" s="180"/>
      <c r="AB4" s="144"/>
      <c r="AC4" s="354"/>
      <c r="AD4" s="145"/>
      <c r="AE4" s="145"/>
      <c r="AF4" s="145"/>
    </row>
    <row r="5" spans="1:32" s="148" customFormat="1" ht="33" customHeight="1" thickBot="1" x14ac:dyDescent="0.3">
      <c r="A5" s="346"/>
      <c r="B5" s="349"/>
      <c r="C5" s="360"/>
      <c r="D5" s="358"/>
      <c r="E5" s="338"/>
      <c r="F5" s="340"/>
      <c r="G5" s="358"/>
      <c r="H5" s="338"/>
      <c r="I5" s="340"/>
      <c r="J5" s="358"/>
      <c r="K5" s="338"/>
      <c r="L5" s="340"/>
      <c r="M5" s="143">
        <v>4</v>
      </c>
      <c r="N5" s="356"/>
      <c r="O5" s="188" t="s">
        <v>29</v>
      </c>
      <c r="P5" s="189" t="s">
        <v>30</v>
      </c>
      <c r="Q5" s="189" t="s">
        <v>31</v>
      </c>
      <c r="R5" s="190" t="s">
        <v>32</v>
      </c>
      <c r="S5" s="188" t="s">
        <v>29</v>
      </c>
      <c r="T5" s="189" t="s">
        <v>30</v>
      </c>
      <c r="U5" s="189" t="s">
        <v>31</v>
      </c>
      <c r="V5" s="191" t="s">
        <v>32</v>
      </c>
      <c r="W5" s="188" t="s">
        <v>29</v>
      </c>
      <c r="X5" s="189" t="s">
        <v>30</v>
      </c>
      <c r="Y5" s="189" t="s">
        <v>31</v>
      </c>
      <c r="Z5" s="191" t="s">
        <v>32</v>
      </c>
      <c r="AA5" s="182">
        <v>4</v>
      </c>
      <c r="AB5" s="144"/>
      <c r="AC5" s="354"/>
      <c r="AD5" s="147"/>
      <c r="AE5" s="147"/>
      <c r="AF5" s="147"/>
    </row>
    <row r="6" spans="1:32" ht="15.75" x14ac:dyDescent="0.25">
      <c r="A6" s="149">
        <v>1</v>
      </c>
      <c r="B6" s="199" t="s">
        <v>43</v>
      </c>
      <c r="C6" s="184" t="s">
        <v>27</v>
      </c>
      <c r="D6" s="196">
        <v>1</v>
      </c>
      <c r="E6" s="181">
        <v>6</v>
      </c>
      <c r="F6" s="206">
        <v>2</v>
      </c>
      <c r="G6" s="168">
        <v>1</v>
      </c>
      <c r="H6" s="166">
        <v>3</v>
      </c>
      <c r="I6" s="209">
        <v>5</v>
      </c>
      <c r="J6" s="196">
        <v>1</v>
      </c>
      <c r="K6" s="181">
        <v>1</v>
      </c>
      <c r="L6" s="206">
        <v>1</v>
      </c>
      <c r="M6" s="175"/>
      <c r="N6" s="184"/>
      <c r="O6" s="192">
        <v>15</v>
      </c>
      <c r="P6" s="166">
        <v>2.4</v>
      </c>
      <c r="Q6" s="166"/>
      <c r="R6" s="167"/>
      <c r="S6" s="165">
        <v>12</v>
      </c>
      <c r="T6" s="166"/>
      <c r="U6" s="166"/>
      <c r="V6" s="167"/>
      <c r="W6" s="192">
        <v>16</v>
      </c>
      <c r="X6" s="166"/>
      <c r="Y6" s="166"/>
      <c r="Z6" s="167"/>
      <c r="AA6" s="151"/>
      <c r="AB6" s="152"/>
      <c r="AC6" s="150">
        <f t="shared" ref="AC6:AC29" si="0">SUM(N6:Z6)</f>
        <v>45.4</v>
      </c>
      <c r="AD6" s="142"/>
      <c r="AE6" s="142"/>
      <c r="AF6" s="142"/>
    </row>
    <row r="7" spans="1:32" ht="15.75" x14ac:dyDescent="0.25">
      <c r="A7" s="153">
        <v>2</v>
      </c>
      <c r="B7" s="198" t="s">
        <v>60</v>
      </c>
      <c r="C7" s="185">
        <v>7.5</v>
      </c>
      <c r="D7" s="193">
        <v>1</v>
      </c>
      <c r="E7" s="176">
        <v>10</v>
      </c>
      <c r="F7" s="207">
        <v>7</v>
      </c>
      <c r="G7" s="168">
        <v>1</v>
      </c>
      <c r="H7" s="169">
        <v>12</v>
      </c>
      <c r="I7" s="210">
        <v>10</v>
      </c>
      <c r="J7" s="193">
        <v>1</v>
      </c>
      <c r="K7" s="176">
        <v>7</v>
      </c>
      <c r="L7" s="207">
        <v>5</v>
      </c>
      <c r="M7" s="176"/>
      <c r="N7" s="185">
        <v>1.5</v>
      </c>
      <c r="O7" s="193">
        <v>11</v>
      </c>
      <c r="P7" s="169">
        <v>3</v>
      </c>
      <c r="Q7" s="169">
        <v>2.5</v>
      </c>
      <c r="R7" s="170"/>
      <c r="S7" s="168">
        <v>9.5</v>
      </c>
      <c r="T7" s="169">
        <v>2.5</v>
      </c>
      <c r="U7" s="169"/>
      <c r="V7" s="170"/>
      <c r="W7" s="193">
        <v>12</v>
      </c>
      <c r="X7" s="169">
        <v>1.5</v>
      </c>
      <c r="Y7" s="169">
        <v>1</v>
      </c>
      <c r="Z7" s="170"/>
      <c r="AA7" s="155"/>
      <c r="AB7" s="156"/>
      <c r="AC7" s="154">
        <f t="shared" si="0"/>
        <v>44.5</v>
      </c>
      <c r="AD7" s="142"/>
      <c r="AE7" s="142"/>
      <c r="AF7" s="142"/>
    </row>
    <row r="8" spans="1:32" ht="15.75" x14ac:dyDescent="0.25">
      <c r="A8" s="153">
        <v>3</v>
      </c>
      <c r="B8" s="197" t="s">
        <v>51</v>
      </c>
      <c r="C8" s="185" t="s">
        <v>27</v>
      </c>
      <c r="D8" s="193">
        <v>1</v>
      </c>
      <c r="E8" s="176">
        <v>1</v>
      </c>
      <c r="F8" s="207">
        <v>11</v>
      </c>
      <c r="G8" s="168">
        <v>1</v>
      </c>
      <c r="H8" s="169">
        <v>1</v>
      </c>
      <c r="I8" s="210">
        <v>1</v>
      </c>
      <c r="J8" s="193">
        <v>1</v>
      </c>
      <c r="K8" s="176">
        <v>11</v>
      </c>
      <c r="L8" s="207">
        <v>10</v>
      </c>
      <c r="M8" s="176"/>
      <c r="N8" s="185"/>
      <c r="O8" s="193">
        <v>9</v>
      </c>
      <c r="P8" s="169"/>
      <c r="Q8" s="169"/>
      <c r="R8" s="170"/>
      <c r="S8" s="168">
        <v>16</v>
      </c>
      <c r="T8" s="169"/>
      <c r="U8" s="169">
        <v>2</v>
      </c>
      <c r="V8" s="170"/>
      <c r="W8" s="193">
        <v>9.5</v>
      </c>
      <c r="X8" s="169">
        <v>1.2</v>
      </c>
      <c r="Y8" s="169">
        <v>2</v>
      </c>
      <c r="Z8" s="170"/>
      <c r="AA8" s="155"/>
      <c r="AB8" s="156"/>
      <c r="AC8" s="154">
        <f t="shared" si="0"/>
        <v>39.700000000000003</v>
      </c>
      <c r="AD8" s="142"/>
      <c r="AE8" s="142"/>
      <c r="AF8" s="142"/>
    </row>
    <row r="9" spans="1:32" ht="15.75" x14ac:dyDescent="0.25">
      <c r="A9" s="153">
        <v>4</v>
      </c>
      <c r="B9" s="198" t="s">
        <v>57</v>
      </c>
      <c r="C9" s="185" t="s">
        <v>27</v>
      </c>
      <c r="D9" s="193">
        <v>2</v>
      </c>
      <c r="E9" s="176">
        <v>12</v>
      </c>
      <c r="F9" s="207">
        <v>2</v>
      </c>
      <c r="G9" s="168">
        <v>1</v>
      </c>
      <c r="H9" s="169">
        <v>11</v>
      </c>
      <c r="I9" s="210">
        <v>9</v>
      </c>
      <c r="J9" s="193">
        <v>1</v>
      </c>
      <c r="K9" s="176">
        <v>3</v>
      </c>
      <c r="L9" s="207">
        <v>12</v>
      </c>
      <c r="M9" s="176"/>
      <c r="N9" s="185"/>
      <c r="O9" s="193">
        <v>8.5</v>
      </c>
      <c r="P9" s="169">
        <v>7</v>
      </c>
      <c r="Q9" s="169">
        <v>2</v>
      </c>
      <c r="R9" s="170"/>
      <c r="S9" s="168">
        <v>10</v>
      </c>
      <c r="T9" s="169">
        <v>2.2999999999999998</v>
      </c>
      <c r="U9" s="169"/>
      <c r="V9" s="170"/>
      <c r="W9" s="193">
        <v>8.5</v>
      </c>
      <c r="X9" s="169"/>
      <c r="Y9" s="169"/>
      <c r="Z9" s="170"/>
      <c r="AA9" s="155"/>
      <c r="AB9" s="156"/>
      <c r="AC9" s="154">
        <f t="shared" si="0"/>
        <v>38.299999999999997</v>
      </c>
      <c r="AD9" s="142"/>
      <c r="AE9" s="142"/>
      <c r="AF9" s="142"/>
    </row>
    <row r="10" spans="1:32" ht="15.75" x14ac:dyDescent="0.25">
      <c r="A10" s="153">
        <v>5</v>
      </c>
      <c r="B10" s="200" t="s">
        <v>45</v>
      </c>
      <c r="C10" s="185"/>
      <c r="D10" s="193">
        <v>1</v>
      </c>
      <c r="E10" s="176">
        <v>9</v>
      </c>
      <c r="F10" s="207">
        <v>9</v>
      </c>
      <c r="G10" s="168">
        <v>1</v>
      </c>
      <c r="H10" s="169">
        <v>7</v>
      </c>
      <c r="I10" s="210">
        <v>8</v>
      </c>
      <c r="J10" s="193">
        <v>1</v>
      </c>
      <c r="K10" s="176">
        <v>10</v>
      </c>
      <c r="L10" s="207">
        <v>7</v>
      </c>
      <c r="M10" s="176"/>
      <c r="N10" s="185">
        <v>1</v>
      </c>
      <c r="O10" s="193">
        <v>10</v>
      </c>
      <c r="P10" s="169"/>
      <c r="Q10" s="169"/>
      <c r="R10" s="170"/>
      <c r="S10" s="168">
        <v>10.5</v>
      </c>
      <c r="T10" s="169"/>
      <c r="U10" s="169">
        <v>1.5</v>
      </c>
      <c r="V10" s="170"/>
      <c r="W10" s="193">
        <v>11</v>
      </c>
      <c r="X10" s="169">
        <v>3</v>
      </c>
      <c r="Y10" s="169"/>
      <c r="Z10" s="170"/>
      <c r="AA10" s="155"/>
      <c r="AB10" s="156"/>
      <c r="AC10" s="154">
        <f t="shared" si="0"/>
        <v>37</v>
      </c>
      <c r="AD10" s="142"/>
      <c r="AE10" s="142"/>
      <c r="AF10" s="142"/>
    </row>
    <row r="11" spans="1:32" ht="15.75" x14ac:dyDescent="0.25">
      <c r="A11" s="153">
        <v>6</v>
      </c>
      <c r="B11" s="202" t="s">
        <v>44</v>
      </c>
      <c r="C11" s="185" t="s">
        <v>27</v>
      </c>
      <c r="D11" s="193">
        <v>1</v>
      </c>
      <c r="E11" s="176">
        <v>3</v>
      </c>
      <c r="F11" s="207">
        <v>3</v>
      </c>
      <c r="G11" s="168">
        <v>2</v>
      </c>
      <c r="H11" s="169">
        <v>5</v>
      </c>
      <c r="I11" s="210">
        <v>3</v>
      </c>
      <c r="J11" s="193">
        <v>1</v>
      </c>
      <c r="K11" s="176">
        <v>2</v>
      </c>
      <c r="L11" s="207">
        <v>3</v>
      </c>
      <c r="M11" s="176"/>
      <c r="N11" s="185"/>
      <c r="O11" s="193">
        <v>14</v>
      </c>
      <c r="P11" s="169"/>
      <c r="Q11" s="169"/>
      <c r="R11" s="170"/>
      <c r="S11" s="168">
        <v>7.5</v>
      </c>
      <c r="T11" s="169">
        <v>1.4</v>
      </c>
      <c r="U11" s="169"/>
      <c r="V11" s="170"/>
      <c r="W11" s="193">
        <v>14</v>
      </c>
      <c r="X11" s="169"/>
      <c r="Y11" s="169"/>
      <c r="Z11" s="170"/>
      <c r="AA11" s="155"/>
      <c r="AB11" s="156"/>
      <c r="AC11" s="154">
        <f t="shared" si="0"/>
        <v>36.9</v>
      </c>
      <c r="AD11" s="142"/>
      <c r="AE11" s="142"/>
      <c r="AF11" s="142"/>
    </row>
    <row r="12" spans="1:32" ht="15" customHeight="1" x14ac:dyDescent="0.25">
      <c r="A12" s="153">
        <v>7</v>
      </c>
      <c r="B12" s="200" t="s">
        <v>42</v>
      </c>
      <c r="C12" s="185">
        <v>5</v>
      </c>
      <c r="D12" s="193">
        <v>1</v>
      </c>
      <c r="E12" s="176">
        <v>11</v>
      </c>
      <c r="F12" s="207">
        <v>6</v>
      </c>
      <c r="G12" s="168">
        <v>1</v>
      </c>
      <c r="H12" s="169">
        <v>8</v>
      </c>
      <c r="I12" s="210">
        <v>4</v>
      </c>
      <c r="J12" s="196">
        <v>1</v>
      </c>
      <c r="K12" s="176">
        <v>6</v>
      </c>
      <c r="L12" s="207">
        <v>2</v>
      </c>
      <c r="M12" s="176"/>
      <c r="N12" s="185">
        <v>2</v>
      </c>
      <c r="O12" s="193">
        <v>11.5</v>
      </c>
      <c r="P12" s="169">
        <v>5</v>
      </c>
      <c r="Q12" s="169">
        <v>0.5</v>
      </c>
      <c r="R12" s="170">
        <f>-12-8</f>
        <v>-20</v>
      </c>
      <c r="S12" s="168">
        <v>13</v>
      </c>
      <c r="T12" s="169">
        <v>3</v>
      </c>
      <c r="U12" s="169"/>
      <c r="V12" s="170"/>
      <c r="W12" s="193">
        <v>15</v>
      </c>
      <c r="X12" s="169">
        <v>2.4</v>
      </c>
      <c r="Y12" s="169">
        <v>2.5</v>
      </c>
      <c r="Z12" s="170"/>
      <c r="AA12" s="155"/>
      <c r="AB12" s="156"/>
      <c r="AC12" s="154">
        <f t="shared" si="0"/>
        <v>34.9</v>
      </c>
    </row>
    <row r="13" spans="1:32" ht="15.75" x14ac:dyDescent="0.25">
      <c r="A13" s="153">
        <v>8</v>
      </c>
      <c r="B13" s="198" t="s">
        <v>61</v>
      </c>
      <c r="C13" s="185" t="s">
        <v>27</v>
      </c>
      <c r="D13" s="193">
        <v>1</v>
      </c>
      <c r="E13" s="176">
        <v>8</v>
      </c>
      <c r="F13" s="207">
        <v>10</v>
      </c>
      <c r="G13" s="168">
        <v>1</v>
      </c>
      <c r="H13" s="169">
        <v>5</v>
      </c>
      <c r="I13" s="210">
        <v>3</v>
      </c>
      <c r="J13" s="196">
        <v>1</v>
      </c>
      <c r="K13" s="176">
        <v>9</v>
      </c>
      <c r="L13" s="207">
        <v>9</v>
      </c>
      <c r="M13" s="176"/>
      <c r="N13" s="185">
        <v>0.5</v>
      </c>
      <c r="O13" s="193">
        <v>9.5</v>
      </c>
      <c r="P13" s="169"/>
      <c r="Q13" s="169"/>
      <c r="R13" s="170"/>
      <c r="S13" s="168">
        <v>14</v>
      </c>
      <c r="T13" s="169">
        <v>1.2</v>
      </c>
      <c r="U13" s="169">
        <v>1</v>
      </c>
      <c r="V13" s="170"/>
      <c r="W13" s="193">
        <v>10</v>
      </c>
      <c r="X13" s="169"/>
      <c r="Y13" s="169">
        <v>1.5</v>
      </c>
      <c r="Z13" s="170">
        <v>-5</v>
      </c>
      <c r="AA13" s="155"/>
      <c r="AB13" s="156"/>
      <c r="AC13" s="154">
        <f t="shared" si="0"/>
        <v>32.700000000000003</v>
      </c>
    </row>
    <row r="14" spans="1:32" ht="15.75" x14ac:dyDescent="0.25">
      <c r="A14" s="153">
        <v>9</v>
      </c>
      <c r="B14" s="219" t="s">
        <v>5</v>
      </c>
      <c r="C14" s="185"/>
      <c r="D14" s="193">
        <v>1</v>
      </c>
      <c r="E14" s="176">
        <v>5</v>
      </c>
      <c r="F14" s="207">
        <v>5</v>
      </c>
      <c r="G14" s="168">
        <v>1</v>
      </c>
      <c r="H14" s="169">
        <v>9</v>
      </c>
      <c r="I14" s="210">
        <v>7</v>
      </c>
      <c r="J14" s="193">
        <v>1</v>
      </c>
      <c r="K14" s="176">
        <v>12</v>
      </c>
      <c r="L14" s="207">
        <v>8</v>
      </c>
      <c r="M14" s="176"/>
      <c r="N14" s="185"/>
      <c r="O14" s="193">
        <v>12</v>
      </c>
      <c r="P14" s="169"/>
      <c r="Q14" s="169">
        <v>1</v>
      </c>
      <c r="R14" s="170"/>
      <c r="S14" s="168">
        <v>11</v>
      </c>
      <c r="T14" s="169">
        <v>1.9</v>
      </c>
      <c r="U14" s="169">
        <v>2.5</v>
      </c>
      <c r="V14" s="170">
        <v>-12</v>
      </c>
      <c r="W14" s="193">
        <v>10.5</v>
      </c>
      <c r="X14" s="169">
        <v>4.5999999999999996</v>
      </c>
      <c r="Y14" s="169">
        <v>0.5</v>
      </c>
      <c r="Z14" s="170"/>
      <c r="AA14" s="155"/>
      <c r="AB14" s="156"/>
      <c r="AC14" s="154">
        <f t="shared" si="0"/>
        <v>32</v>
      </c>
    </row>
    <row r="15" spans="1:32" ht="15.75" x14ac:dyDescent="0.25">
      <c r="A15" s="153">
        <v>10</v>
      </c>
      <c r="B15" s="202" t="s">
        <v>46</v>
      </c>
      <c r="C15" s="185" t="s">
        <v>27</v>
      </c>
      <c r="D15" s="193">
        <v>1</v>
      </c>
      <c r="E15" s="176">
        <v>12</v>
      </c>
      <c r="F15" s="207">
        <v>12</v>
      </c>
      <c r="G15" s="168">
        <v>1</v>
      </c>
      <c r="H15" s="169">
        <v>10</v>
      </c>
      <c r="I15" s="210">
        <v>12</v>
      </c>
      <c r="J15" s="196">
        <v>1</v>
      </c>
      <c r="K15" s="176">
        <v>5</v>
      </c>
      <c r="L15" s="207">
        <v>11</v>
      </c>
      <c r="M15" s="176"/>
      <c r="N15" s="185">
        <v>2.5</v>
      </c>
      <c r="O15" s="193">
        <v>8.5</v>
      </c>
      <c r="P15" s="169"/>
      <c r="Q15" s="169">
        <v>1.5</v>
      </c>
      <c r="R15" s="170"/>
      <c r="S15" s="168">
        <v>8.5</v>
      </c>
      <c r="T15" s="169"/>
      <c r="U15" s="169"/>
      <c r="V15" s="170"/>
      <c r="W15" s="193">
        <v>9</v>
      </c>
      <c r="X15" s="169"/>
      <c r="Y15" s="169"/>
      <c r="Z15" s="170"/>
      <c r="AA15" s="155"/>
      <c r="AB15" s="156"/>
      <c r="AC15" s="154">
        <f t="shared" si="0"/>
        <v>30</v>
      </c>
    </row>
    <row r="16" spans="1:32" ht="15.75" x14ac:dyDescent="0.25">
      <c r="A16" s="153">
        <v>11</v>
      </c>
      <c r="B16" s="200" t="s">
        <v>50</v>
      </c>
      <c r="C16" s="185" t="s">
        <v>27</v>
      </c>
      <c r="D16" s="193">
        <v>1</v>
      </c>
      <c r="E16" s="176">
        <v>2</v>
      </c>
      <c r="F16" s="207">
        <v>1</v>
      </c>
      <c r="G16" s="168">
        <v>2</v>
      </c>
      <c r="H16" s="169">
        <v>11</v>
      </c>
      <c r="I16" s="210">
        <v>11</v>
      </c>
      <c r="J16" s="193">
        <v>2</v>
      </c>
      <c r="K16" s="176">
        <v>9</v>
      </c>
      <c r="L16" s="207">
        <v>6</v>
      </c>
      <c r="M16" s="176"/>
      <c r="N16" s="185"/>
      <c r="O16" s="193">
        <v>16</v>
      </c>
      <c r="P16" s="169">
        <v>0.5</v>
      </c>
      <c r="Q16" s="169"/>
      <c r="R16" s="170"/>
      <c r="S16" s="168">
        <v>2.5</v>
      </c>
      <c r="T16" s="169"/>
      <c r="U16" s="169"/>
      <c r="V16" s="170"/>
      <c r="W16" s="193">
        <v>5</v>
      </c>
      <c r="X16" s="169">
        <v>2.1</v>
      </c>
      <c r="Y16" s="169"/>
      <c r="Z16" s="170"/>
      <c r="AA16" s="155"/>
      <c r="AB16" s="156"/>
      <c r="AC16" s="154">
        <f t="shared" si="0"/>
        <v>26.1</v>
      </c>
    </row>
    <row r="17" spans="1:29" ht="15.75" x14ac:dyDescent="0.25">
      <c r="A17" s="153">
        <v>12</v>
      </c>
      <c r="B17" s="198" t="s">
        <v>62</v>
      </c>
      <c r="C17" s="185" t="s">
        <v>27</v>
      </c>
      <c r="D17" s="193">
        <v>1</v>
      </c>
      <c r="E17" s="176">
        <v>7</v>
      </c>
      <c r="F17" s="207">
        <v>8</v>
      </c>
      <c r="G17" s="168">
        <v>1</v>
      </c>
      <c r="H17" s="169">
        <v>4</v>
      </c>
      <c r="I17" s="210">
        <v>6</v>
      </c>
      <c r="J17" s="196">
        <v>2</v>
      </c>
      <c r="K17" s="176">
        <v>11</v>
      </c>
      <c r="L17" s="207">
        <v>11</v>
      </c>
      <c r="M17" s="176"/>
      <c r="N17" s="185"/>
      <c r="O17" s="193">
        <v>10.5</v>
      </c>
      <c r="P17" s="169"/>
      <c r="Q17" s="169"/>
      <c r="R17" s="170"/>
      <c r="S17" s="168">
        <v>11.5</v>
      </c>
      <c r="T17" s="169"/>
      <c r="U17" s="169"/>
      <c r="V17" s="170"/>
      <c r="W17" s="193">
        <v>2.5</v>
      </c>
      <c r="X17" s="169"/>
      <c r="Y17" s="169"/>
      <c r="Z17" s="170"/>
      <c r="AA17" s="155"/>
      <c r="AB17" s="156"/>
      <c r="AC17" s="154">
        <f t="shared" si="0"/>
        <v>24.5</v>
      </c>
    </row>
    <row r="18" spans="1:29" ht="15.75" x14ac:dyDescent="0.25">
      <c r="A18" s="153">
        <v>13</v>
      </c>
      <c r="B18" s="202" t="s">
        <v>47</v>
      </c>
      <c r="C18" s="185" t="s">
        <v>27</v>
      </c>
      <c r="D18" s="193">
        <v>2</v>
      </c>
      <c r="E18" s="176">
        <v>10</v>
      </c>
      <c r="F18" s="207">
        <v>1</v>
      </c>
      <c r="G18" s="168">
        <v>1</v>
      </c>
      <c r="H18" s="169">
        <v>6</v>
      </c>
      <c r="I18" s="210">
        <v>11</v>
      </c>
      <c r="J18" s="193">
        <v>1</v>
      </c>
      <c r="K18" s="176">
        <v>8</v>
      </c>
      <c r="L18" s="207">
        <v>4</v>
      </c>
      <c r="M18" s="176"/>
      <c r="N18" s="185"/>
      <c r="O18" s="193">
        <v>9.5</v>
      </c>
      <c r="P18" s="169">
        <v>6.3</v>
      </c>
      <c r="Q18" s="169"/>
      <c r="R18" s="170">
        <v>-12</v>
      </c>
      <c r="S18" s="168">
        <v>9</v>
      </c>
      <c r="T18" s="169"/>
      <c r="U18" s="169">
        <v>0.5</v>
      </c>
      <c r="V18" s="170"/>
      <c r="W18" s="193">
        <v>13</v>
      </c>
      <c r="X18" s="169">
        <v>3</v>
      </c>
      <c r="Y18" s="169"/>
      <c r="Z18" s="170">
        <v>-5</v>
      </c>
      <c r="AA18" s="155"/>
      <c r="AB18" s="156"/>
      <c r="AC18" s="154">
        <f t="shared" si="0"/>
        <v>24.3</v>
      </c>
    </row>
    <row r="19" spans="1:29" ht="15.75" x14ac:dyDescent="0.25">
      <c r="A19" s="153">
        <v>14</v>
      </c>
      <c r="B19" s="198" t="s">
        <v>54</v>
      </c>
      <c r="C19" s="185">
        <v>12.5</v>
      </c>
      <c r="D19" s="193">
        <v>2</v>
      </c>
      <c r="E19" s="176">
        <v>11</v>
      </c>
      <c r="F19" s="207">
        <v>12</v>
      </c>
      <c r="G19" s="168">
        <v>1</v>
      </c>
      <c r="H19" s="169">
        <v>2</v>
      </c>
      <c r="I19" s="210">
        <v>2</v>
      </c>
      <c r="J19" s="196">
        <v>2</v>
      </c>
      <c r="K19" s="176">
        <v>7</v>
      </c>
      <c r="L19" s="207">
        <v>5</v>
      </c>
      <c r="M19" s="176"/>
      <c r="N19" s="185"/>
      <c r="O19" s="193">
        <v>2</v>
      </c>
      <c r="P19" s="169"/>
      <c r="Q19" s="169"/>
      <c r="R19" s="170"/>
      <c r="S19" s="168">
        <v>15</v>
      </c>
      <c r="T19" s="169"/>
      <c r="U19" s="169"/>
      <c r="V19" s="170"/>
      <c r="W19" s="193">
        <v>5.5</v>
      </c>
      <c r="X19" s="169">
        <v>1.4</v>
      </c>
      <c r="Y19" s="169"/>
      <c r="Z19" s="170"/>
      <c r="AA19" s="155"/>
      <c r="AB19" s="156"/>
      <c r="AC19" s="154">
        <f t="shared" si="0"/>
        <v>23.9</v>
      </c>
    </row>
    <row r="20" spans="1:29" ht="15.75" x14ac:dyDescent="0.25">
      <c r="A20" s="153">
        <v>15</v>
      </c>
      <c r="B20" s="203" t="s">
        <v>58</v>
      </c>
      <c r="C20" s="185" t="s">
        <v>27</v>
      </c>
      <c r="D20" s="193">
        <v>2</v>
      </c>
      <c r="E20" s="176">
        <v>9</v>
      </c>
      <c r="F20" s="207">
        <v>5</v>
      </c>
      <c r="G20" s="168">
        <v>2</v>
      </c>
      <c r="H20" s="169">
        <v>8</v>
      </c>
      <c r="I20" s="210">
        <v>7</v>
      </c>
      <c r="J20" s="196">
        <v>2</v>
      </c>
      <c r="K20" s="176">
        <v>2</v>
      </c>
      <c r="L20" s="207">
        <v>1</v>
      </c>
      <c r="M20" s="176"/>
      <c r="N20" s="185"/>
      <c r="O20" s="193">
        <v>5.5</v>
      </c>
      <c r="P20" s="169">
        <v>2.8</v>
      </c>
      <c r="Q20" s="169"/>
      <c r="R20" s="170"/>
      <c r="S20" s="168">
        <v>4.5</v>
      </c>
      <c r="T20" s="169">
        <v>0.7</v>
      </c>
      <c r="U20" s="169"/>
      <c r="V20" s="170"/>
      <c r="W20" s="193">
        <v>9.5</v>
      </c>
      <c r="X20" s="169">
        <v>0.7</v>
      </c>
      <c r="Y20" s="169"/>
      <c r="Z20" s="170"/>
      <c r="AA20" s="155"/>
      <c r="AB20" s="156"/>
      <c r="AC20" s="154">
        <f t="shared" si="0"/>
        <v>23.7</v>
      </c>
    </row>
    <row r="21" spans="1:29" ht="15.75" x14ac:dyDescent="0.25">
      <c r="A21" s="153">
        <v>16</v>
      </c>
      <c r="B21" s="198" t="s">
        <v>55</v>
      </c>
      <c r="C21" s="185" t="s">
        <v>27</v>
      </c>
      <c r="D21" s="193">
        <v>2</v>
      </c>
      <c r="E21" s="176">
        <v>8</v>
      </c>
      <c r="F21" s="207">
        <v>9</v>
      </c>
      <c r="G21" s="168">
        <v>2</v>
      </c>
      <c r="H21" s="169">
        <v>3</v>
      </c>
      <c r="I21" s="210">
        <v>2</v>
      </c>
      <c r="J21" s="196">
        <v>2</v>
      </c>
      <c r="K21" s="176">
        <v>5</v>
      </c>
      <c r="L21" s="207">
        <v>2</v>
      </c>
      <c r="M21" s="176"/>
      <c r="N21" s="185"/>
      <c r="O21" s="193">
        <v>3.5</v>
      </c>
      <c r="P21" s="169"/>
      <c r="Q21" s="169"/>
      <c r="R21" s="170"/>
      <c r="S21" s="168">
        <v>8.5</v>
      </c>
      <c r="T21" s="169">
        <v>0.7</v>
      </c>
      <c r="U21" s="169"/>
      <c r="V21" s="170"/>
      <c r="W21" s="193">
        <v>8.5</v>
      </c>
      <c r="X21" s="169">
        <v>2.1</v>
      </c>
      <c r="Y21" s="169"/>
      <c r="Z21" s="170"/>
      <c r="AA21" s="155"/>
      <c r="AB21" s="156"/>
      <c r="AC21" s="154">
        <f t="shared" si="0"/>
        <v>23.3</v>
      </c>
    </row>
    <row r="22" spans="1:29" ht="15.75" x14ac:dyDescent="0.25">
      <c r="A22" s="153">
        <v>17</v>
      </c>
      <c r="B22" s="204" t="s">
        <v>4</v>
      </c>
      <c r="C22" s="185" t="s">
        <v>27</v>
      </c>
      <c r="D22" s="193">
        <v>2</v>
      </c>
      <c r="E22" s="176">
        <v>1</v>
      </c>
      <c r="F22" s="207">
        <v>8</v>
      </c>
      <c r="G22" s="168">
        <v>2</v>
      </c>
      <c r="H22" s="169">
        <v>2</v>
      </c>
      <c r="I22" s="210">
        <v>1</v>
      </c>
      <c r="J22" s="193">
        <v>2</v>
      </c>
      <c r="K22" s="176">
        <v>6</v>
      </c>
      <c r="L22" s="207">
        <v>4</v>
      </c>
      <c r="M22" s="176"/>
      <c r="N22" s="185"/>
      <c r="O22" s="193">
        <v>4</v>
      </c>
      <c r="P22" s="169"/>
      <c r="Q22" s="169"/>
      <c r="R22" s="170"/>
      <c r="S22" s="168">
        <v>9.5</v>
      </c>
      <c r="T22" s="169">
        <v>0.7</v>
      </c>
      <c r="U22" s="169"/>
      <c r="V22" s="170"/>
      <c r="W22" s="193">
        <v>6.5</v>
      </c>
      <c r="X22" s="169">
        <v>1.4</v>
      </c>
      <c r="Y22" s="169"/>
      <c r="Z22" s="170"/>
      <c r="AA22" s="155"/>
      <c r="AB22" s="156"/>
      <c r="AC22" s="154">
        <f t="shared" si="0"/>
        <v>22.099999999999998</v>
      </c>
    </row>
    <row r="23" spans="1:29" ht="15.75" x14ac:dyDescent="0.25">
      <c r="A23" s="153">
        <v>18</v>
      </c>
      <c r="B23" s="202" t="s">
        <v>48</v>
      </c>
      <c r="C23" s="185" t="s">
        <v>27</v>
      </c>
      <c r="D23" s="193">
        <v>2</v>
      </c>
      <c r="E23" s="176">
        <v>6</v>
      </c>
      <c r="F23" s="207">
        <v>6</v>
      </c>
      <c r="G23" s="168">
        <v>2</v>
      </c>
      <c r="H23" s="169">
        <v>4</v>
      </c>
      <c r="I23" s="210">
        <v>5</v>
      </c>
      <c r="J23" s="193">
        <v>1</v>
      </c>
      <c r="K23" s="176">
        <v>4</v>
      </c>
      <c r="L23" s="207">
        <v>6</v>
      </c>
      <c r="M23" s="176"/>
      <c r="N23" s="185"/>
      <c r="O23" s="193">
        <v>5</v>
      </c>
      <c r="P23" s="169"/>
      <c r="Q23" s="169"/>
      <c r="R23" s="170"/>
      <c r="S23" s="168">
        <v>5.5</v>
      </c>
      <c r="T23" s="169"/>
      <c r="U23" s="169"/>
      <c r="V23" s="170"/>
      <c r="W23" s="193">
        <v>11.5</v>
      </c>
      <c r="X23" s="169"/>
      <c r="Y23" s="169"/>
      <c r="Z23" s="170"/>
      <c r="AA23" s="155"/>
      <c r="AB23" s="156"/>
      <c r="AC23" s="154">
        <f t="shared" si="0"/>
        <v>22</v>
      </c>
    </row>
    <row r="24" spans="1:29" ht="15.75" x14ac:dyDescent="0.25">
      <c r="A24" s="153">
        <v>19</v>
      </c>
      <c r="B24" s="202" t="s">
        <v>63</v>
      </c>
      <c r="C24" s="185" t="s">
        <v>27</v>
      </c>
      <c r="D24" s="193">
        <v>2</v>
      </c>
      <c r="E24" s="176">
        <v>4</v>
      </c>
      <c r="F24" s="207">
        <v>7</v>
      </c>
      <c r="G24" s="168">
        <v>2</v>
      </c>
      <c r="H24" s="169">
        <v>9</v>
      </c>
      <c r="I24" s="210">
        <v>6</v>
      </c>
      <c r="J24" s="196">
        <v>2</v>
      </c>
      <c r="K24" s="176">
        <v>12</v>
      </c>
      <c r="L24" s="207">
        <v>8</v>
      </c>
      <c r="M24" s="176"/>
      <c r="N24" s="185"/>
      <c r="O24" s="193">
        <v>4.5</v>
      </c>
      <c r="P24" s="169"/>
      <c r="Q24" s="169"/>
      <c r="R24" s="170"/>
      <c r="S24" s="168">
        <v>5</v>
      </c>
      <c r="T24" s="169">
        <v>2.1</v>
      </c>
      <c r="U24" s="169"/>
      <c r="V24" s="170"/>
      <c r="W24" s="193">
        <v>4</v>
      </c>
      <c r="X24" s="169">
        <v>2.8</v>
      </c>
      <c r="Y24" s="169"/>
      <c r="Z24" s="170"/>
      <c r="AA24" s="155"/>
      <c r="AB24" s="156"/>
      <c r="AC24" s="154">
        <f t="shared" si="0"/>
        <v>18.399999999999999</v>
      </c>
    </row>
    <row r="25" spans="1:29" ht="15.75" x14ac:dyDescent="0.25">
      <c r="A25" s="153">
        <v>20</v>
      </c>
      <c r="B25" s="200" t="s">
        <v>59</v>
      </c>
      <c r="C25" s="185" t="s">
        <v>27</v>
      </c>
      <c r="D25" s="193">
        <v>2</v>
      </c>
      <c r="E25" s="176">
        <v>5</v>
      </c>
      <c r="F25" s="207">
        <v>10</v>
      </c>
      <c r="G25" s="168">
        <v>2</v>
      </c>
      <c r="H25" s="169">
        <v>6</v>
      </c>
      <c r="I25" s="210">
        <v>4</v>
      </c>
      <c r="J25" s="193">
        <v>2</v>
      </c>
      <c r="K25" s="176">
        <v>10</v>
      </c>
      <c r="L25" s="207">
        <v>9</v>
      </c>
      <c r="M25" s="176"/>
      <c r="N25" s="185"/>
      <c r="O25" s="193">
        <v>3</v>
      </c>
      <c r="P25" s="169"/>
      <c r="Q25" s="169"/>
      <c r="R25" s="170"/>
      <c r="S25" s="168">
        <v>6.5</v>
      </c>
      <c r="T25" s="169">
        <v>1.4</v>
      </c>
      <c r="U25" s="169"/>
      <c r="V25" s="170"/>
      <c r="W25" s="193">
        <v>3.5</v>
      </c>
      <c r="X25" s="169">
        <v>0.7</v>
      </c>
      <c r="Y25" s="169"/>
      <c r="Z25" s="170"/>
      <c r="AA25" s="155"/>
      <c r="AB25" s="156"/>
      <c r="AC25" s="154">
        <f t="shared" si="0"/>
        <v>15.1</v>
      </c>
    </row>
    <row r="26" spans="1:29" ht="15.75" x14ac:dyDescent="0.25">
      <c r="A26" s="153">
        <v>21</v>
      </c>
      <c r="B26" s="200" t="s">
        <v>52</v>
      </c>
      <c r="C26" s="185" t="s">
        <v>27</v>
      </c>
      <c r="D26" s="193">
        <v>1</v>
      </c>
      <c r="E26" s="176">
        <v>4</v>
      </c>
      <c r="F26" s="207">
        <v>4</v>
      </c>
      <c r="G26" s="168">
        <v>2</v>
      </c>
      <c r="H26" s="169">
        <v>7</v>
      </c>
      <c r="I26" s="210">
        <v>12</v>
      </c>
      <c r="J26" s="196">
        <v>2</v>
      </c>
      <c r="K26" s="176">
        <v>3</v>
      </c>
      <c r="L26" s="207">
        <v>3</v>
      </c>
      <c r="M26" s="176"/>
      <c r="N26" s="185"/>
      <c r="O26" s="193">
        <v>13</v>
      </c>
      <c r="P26" s="169"/>
      <c r="Q26" s="169"/>
      <c r="R26" s="170"/>
      <c r="S26" s="168">
        <v>2</v>
      </c>
      <c r="T26" s="169"/>
      <c r="U26" s="169"/>
      <c r="V26" s="170">
        <v>-8</v>
      </c>
      <c r="W26" s="193">
        <v>7.5</v>
      </c>
      <c r="X26" s="169"/>
      <c r="Y26" s="169"/>
      <c r="Z26" s="170"/>
      <c r="AA26" s="155"/>
      <c r="AB26" s="156"/>
      <c r="AC26" s="154">
        <f t="shared" si="0"/>
        <v>14.5</v>
      </c>
    </row>
    <row r="27" spans="1:29" ht="15.75" x14ac:dyDescent="0.25">
      <c r="A27" s="153">
        <v>22</v>
      </c>
      <c r="B27" s="197" t="s">
        <v>53</v>
      </c>
      <c r="C27" s="185" t="s">
        <v>27</v>
      </c>
      <c r="D27" s="193">
        <v>2</v>
      </c>
      <c r="E27" s="176">
        <v>3</v>
      </c>
      <c r="F27" s="207">
        <v>3</v>
      </c>
      <c r="G27" s="168">
        <v>2</v>
      </c>
      <c r="H27" s="169">
        <v>10</v>
      </c>
      <c r="I27" s="210">
        <v>8</v>
      </c>
      <c r="J27" s="196">
        <v>2</v>
      </c>
      <c r="K27" s="176">
        <v>4</v>
      </c>
      <c r="L27" s="207">
        <v>10</v>
      </c>
      <c r="M27" s="176"/>
      <c r="N27" s="185"/>
      <c r="O27" s="193">
        <v>7.5</v>
      </c>
      <c r="P27" s="169"/>
      <c r="Q27" s="169"/>
      <c r="R27" s="170"/>
      <c r="S27" s="168">
        <v>4</v>
      </c>
      <c r="T27" s="169">
        <v>1.4</v>
      </c>
      <c r="U27" s="169"/>
      <c r="V27" s="170">
        <v>-8</v>
      </c>
      <c r="W27" s="193">
        <v>3</v>
      </c>
      <c r="X27" s="169"/>
      <c r="Y27" s="169"/>
      <c r="Z27" s="170"/>
      <c r="AA27" s="155"/>
      <c r="AB27" s="156"/>
      <c r="AC27" s="154">
        <f t="shared" si="0"/>
        <v>7.9</v>
      </c>
    </row>
    <row r="28" spans="1:29" ht="15.75" x14ac:dyDescent="0.25">
      <c r="A28" s="153">
        <v>23</v>
      </c>
      <c r="B28" s="201" t="s">
        <v>56</v>
      </c>
      <c r="C28" s="185">
        <v>12.5</v>
      </c>
      <c r="D28" s="193">
        <v>2</v>
      </c>
      <c r="E28" s="176">
        <v>7</v>
      </c>
      <c r="F28" s="207">
        <v>11</v>
      </c>
      <c r="G28" s="168">
        <v>2</v>
      </c>
      <c r="H28" s="169">
        <v>1</v>
      </c>
      <c r="I28" s="210">
        <v>9</v>
      </c>
      <c r="J28" s="193">
        <v>2</v>
      </c>
      <c r="K28" s="176">
        <v>1</v>
      </c>
      <c r="L28" s="207">
        <v>7</v>
      </c>
      <c r="M28" s="176"/>
      <c r="N28" s="185"/>
      <c r="O28" s="193">
        <v>2.5</v>
      </c>
      <c r="P28" s="169"/>
      <c r="Q28" s="169"/>
      <c r="R28" s="170">
        <v>-8</v>
      </c>
      <c r="S28" s="168">
        <v>3.5</v>
      </c>
      <c r="T28" s="169"/>
      <c r="U28" s="169"/>
      <c r="V28" s="170"/>
      <c r="W28" s="193">
        <v>4.5</v>
      </c>
      <c r="X28" s="169"/>
      <c r="Y28" s="169"/>
      <c r="Z28" s="170"/>
      <c r="AA28" s="155"/>
      <c r="AB28" s="156"/>
      <c r="AC28" s="154">
        <f t="shared" si="0"/>
        <v>2.5</v>
      </c>
    </row>
    <row r="29" spans="1:29" ht="15.75" x14ac:dyDescent="0.25">
      <c r="A29" s="157">
        <v>24</v>
      </c>
      <c r="B29" s="200" t="s">
        <v>49</v>
      </c>
      <c r="C29" s="186" t="s">
        <v>27</v>
      </c>
      <c r="D29" s="195">
        <v>2</v>
      </c>
      <c r="E29" s="177">
        <v>2</v>
      </c>
      <c r="F29" s="208">
        <v>4</v>
      </c>
      <c r="G29" s="168">
        <v>2</v>
      </c>
      <c r="H29" s="171">
        <v>12</v>
      </c>
      <c r="I29" s="211">
        <v>10</v>
      </c>
      <c r="J29" s="196">
        <v>2</v>
      </c>
      <c r="K29" s="177">
        <v>8</v>
      </c>
      <c r="L29" s="208">
        <v>12</v>
      </c>
      <c r="M29" s="177"/>
      <c r="N29" s="186"/>
      <c r="O29" s="193">
        <v>6.5</v>
      </c>
      <c r="P29" s="169"/>
      <c r="Q29" s="169"/>
      <c r="R29" s="170"/>
      <c r="S29" s="168">
        <v>3</v>
      </c>
      <c r="T29" s="169"/>
      <c r="U29" s="169"/>
      <c r="V29" s="170"/>
      <c r="W29" s="193">
        <v>2</v>
      </c>
      <c r="X29" s="169"/>
      <c r="Y29" s="169"/>
      <c r="Z29" s="170">
        <v>-15</v>
      </c>
      <c r="AA29" s="159"/>
      <c r="AB29" s="160"/>
      <c r="AC29" s="158">
        <f t="shared" si="0"/>
        <v>-3.5</v>
      </c>
    </row>
    <row r="30" spans="1:29" ht="15.75" thickBot="1" x14ac:dyDescent="0.25">
      <c r="A30" s="161">
        <v>25</v>
      </c>
      <c r="B30" s="205"/>
      <c r="C30" s="187"/>
      <c r="D30" s="194"/>
      <c r="E30" s="178"/>
      <c r="F30" s="174"/>
      <c r="G30" s="172"/>
      <c r="H30" s="173"/>
      <c r="I30" s="178"/>
      <c r="J30" s="194"/>
      <c r="K30" s="178"/>
      <c r="L30" s="174"/>
      <c r="M30" s="178"/>
      <c r="N30" s="187"/>
      <c r="O30" s="194"/>
      <c r="P30" s="173"/>
      <c r="Q30" s="173"/>
      <c r="R30" s="174"/>
      <c r="S30" s="172"/>
      <c r="T30" s="173"/>
      <c r="U30" s="173"/>
      <c r="V30" s="174"/>
      <c r="W30" s="194"/>
      <c r="X30" s="173"/>
      <c r="Y30" s="173"/>
      <c r="Z30" s="174"/>
      <c r="AA30" s="155"/>
      <c r="AB30" s="156"/>
      <c r="AC30" s="162">
        <f t="shared" ref="AC30" si="1">SUM(N30:Z30)</f>
        <v>0</v>
      </c>
    </row>
  </sheetData>
  <sortState ref="B8:AC18">
    <sortCondition descending="1" ref="AC8:AC18"/>
  </sortState>
  <mergeCells count="22"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  <mergeCell ref="G3:I3"/>
    <mergeCell ref="J3:L3"/>
    <mergeCell ref="K4:K5"/>
    <mergeCell ref="H4:H5"/>
    <mergeCell ref="E4:E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31" sqref="B31"/>
    </sheetView>
  </sheetViews>
  <sheetFormatPr defaultRowHeight="15" x14ac:dyDescent="0.2"/>
  <cols>
    <col min="1" max="1" width="5.28515625" style="141" customWidth="1"/>
    <col min="2" max="2" width="47.28515625" style="142" customWidth="1"/>
    <col min="3" max="3" width="8.28515625" style="142" customWidth="1"/>
    <col min="4" max="5" width="4.5703125" style="163" customWidth="1"/>
    <col min="6" max="8" width="5.28515625" style="164" customWidth="1"/>
    <col min="9" max="9" width="4.5703125" style="163" customWidth="1"/>
    <col min="10" max="12" width="5.28515625" style="164" customWidth="1"/>
    <col min="13" max="13" width="5.28515625" style="164" hidden="1" customWidth="1"/>
    <col min="14" max="15" width="6.7109375" style="164" customWidth="1"/>
    <col min="16" max="16" width="8" style="164" customWidth="1"/>
    <col min="17" max="17" width="6.7109375" style="164" customWidth="1"/>
    <col min="18" max="18" width="8.7109375" style="164" customWidth="1"/>
    <col min="19" max="19" width="6.7109375" style="164" customWidth="1"/>
    <col min="20" max="20" width="8" style="164" customWidth="1"/>
    <col min="21" max="21" width="6.7109375" style="164" customWidth="1"/>
    <col min="22" max="22" width="8.7109375" style="164" customWidth="1"/>
    <col min="23" max="23" width="6.7109375" style="164" customWidth="1"/>
    <col min="24" max="24" width="8" style="164" customWidth="1"/>
    <col min="25" max="25" width="6.7109375" style="164" customWidth="1"/>
    <col min="26" max="26" width="8.7109375" style="164" customWidth="1"/>
    <col min="27" max="27" width="4.7109375" style="164" hidden="1" customWidth="1"/>
    <col min="28" max="28" width="10.7109375" style="164" hidden="1" customWidth="1"/>
    <col min="29" max="29" width="10.7109375" style="164" customWidth="1"/>
    <col min="30" max="271" width="9.140625" style="141"/>
    <col min="272" max="272" width="5.28515625" style="141" customWidth="1"/>
    <col min="273" max="273" width="25" style="141" customWidth="1"/>
    <col min="274" max="274" width="8.28515625" style="141" customWidth="1"/>
    <col min="275" max="275" width="4.5703125" style="141" customWidth="1"/>
    <col min="276" max="277" width="5.28515625" style="141" customWidth="1"/>
    <col min="278" max="278" width="0" style="141" hidden="1" customWidth="1"/>
    <col min="279" max="279" width="6.7109375" style="141" customWidth="1"/>
    <col min="280" max="280" width="7.5703125" style="141" customWidth="1"/>
    <col min="281" max="282" width="7.7109375" style="141" customWidth="1"/>
    <col min="283" max="284" width="0" style="141" hidden="1" customWidth="1"/>
    <col min="285" max="285" width="10.7109375" style="141" customWidth="1"/>
    <col min="286" max="527" width="9.140625" style="141"/>
    <col min="528" max="528" width="5.28515625" style="141" customWidth="1"/>
    <col min="529" max="529" width="25" style="141" customWidth="1"/>
    <col min="530" max="530" width="8.28515625" style="141" customWidth="1"/>
    <col min="531" max="531" width="4.5703125" style="141" customWidth="1"/>
    <col min="532" max="533" width="5.28515625" style="141" customWidth="1"/>
    <col min="534" max="534" width="0" style="141" hidden="1" customWidth="1"/>
    <col min="535" max="535" width="6.7109375" style="141" customWidth="1"/>
    <col min="536" max="536" width="7.5703125" style="141" customWidth="1"/>
    <col min="537" max="538" width="7.7109375" style="141" customWidth="1"/>
    <col min="539" max="540" width="0" style="141" hidden="1" customWidth="1"/>
    <col min="541" max="541" width="10.7109375" style="141" customWidth="1"/>
    <col min="542" max="783" width="9.140625" style="141"/>
    <col min="784" max="784" width="5.28515625" style="141" customWidth="1"/>
    <col min="785" max="785" width="25" style="141" customWidth="1"/>
    <col min="786" max="786" width="8.28515625" style="141" customWidth="1"/>
    <col min="787" max="787" width="4.5703125" style="141" customWidth="1"/>
    <col min="788" max="789" width="5.28515625" style="141" customWidth="1"/>
    <col min="790" max="790" width="0" style="141" hidden="1" customWidth="1"/>
    <col min="791" max="791" width="6.7109375" style="141" customWidth="1"/>
    <col min="792" max="792" width="7.5703125" style="141" customWidth="1"/>
    <col min="793" max="794" width="7.7109375" style="141" customWidth="1"/>
    <col min="795" max="796" width="0" style="141" hidden="1" customWidth="1"/>
    <col min="797" max="797" width="10.7109375" style="141" customWidth="1"/>
    <col min="798" max="1039" width="9.140625" style="141"/>
    <col min="1040" max="1040" width="5.28515625" style="141" customWidth="1"/>
    <col min="1041" max="1041" width="25" style="141" customWidth="1"/>
    <col min="1042" max="1042" width="8.28515625" style="141" customWidth="1"/>
    <col min="1043" max="1043" width="4.5703125" style="141" customWidth="1"/>
    <col min="1044" max="1045" width="5.28515625" style="141" customWidth="1"/>
    <col min="1046" max="1046" width="0" style="141" hidden="1" customWidth="1"/>
    <col min="1047" max="1047" width="6.7109375" style="141" customWidth="1"/>
    <col min="1048" max="1048" width="7.5703125" style="141" customWidth="1"/>
    <col min="1049" max="1050" width="7.7109375" style="141" customWidth="1"/>
    <col min="1051" max="1052" width="0" style="141" hidden="1" customWidth="1"/>
    <col min="1053" max="1053" width="10.7109375" style="141" customWidth="1"/>
    <col min="1054" max="1295" width="9.140625" style="141"/>
    <col min="1296" max="1296" width="5.28515625" style="141" customWidth="1"/>
    <col min="1297" max="1297" width="25" style="141" customWidth="1"/>
    <col min="1298" max="1298" width="8.28515625" style="141" customWidth="1"/>
    <col min="1299" max="1299" width="4.5703125" style="141" customWidth="1"/>
    <col min="1300" max="1301" width="5.28515625" style="141" customWidth="1"/>
    <col min="1302" max="1302" width="0" style="141" hidden="1" customWidth="1"/>
    <col min="1303" max="1303" width="6.7109375" style="141" customWidth="1"/>
    <col min="1304" max="1304" width="7.5703125" style="141" customWidth="1"/>
    <col min="1305" max="1306" width="7.7109375" style="141" customWidth="1"/>
    <col min="1307" max="1308" width="0" style="141" hidden="1" customWidth="1"/>
    <col min="1309" max="1309" width="10.7109375" style="141" customWidth="1"/>
    <col min="1310" max="1551" width="9.140625" style="141"/>
    <col min="1552" max="1552" width="5.28515625" style="141" customWidth="1"/>
    <col min="1553" max="1553" width="25" style="141" customWidth="1"/>
    <col min="1554" max="1554" width="8.28515625" style="141" customWidth="1"/>
    <col min="1555" max="1555" width="4.5703125" style="141" customWidth="1"/>
    <col min="1556" max="1557" width="5.28515625" style="141" customWidth="1"/>
    <col min="1558" max="1558" width="0" style="141" hidden="1" customWidth="1"/>
    <col min="1559" max="1559" width="6.7109375" style="141" customWidth="1"/>
    <col min="1560" max="1560" width="7.5703125" style="141" customWidth="1"/>
    <col min="1561" max="1562" width="7.7109375" style="141" customWidth="1"/>
    <col min="1563" max="1564" width="0" style="141" hidden="1" customWidth="1"/>
    <col min="1565" max="1565" width="10.7109375" style="141" customWidth="1"/>
    <col min="1566" max="1807" width="9.140625" style="141"/>
    <col min="1808" max="1808" width="5.28515625" style="141" customWidth="1"/>
    <col min="1809" max="1809" width="25" style="141" customWidth="1"/>
    <col min="1810" max="1810" width="8.28515625" style="141" customWidth="1"/>
    <col min="1811" max="1811" width="4.5703125" style="141" customWidth="1"/>
    <col min="1812" max="1813" width="5.28515625" style="141" customWidth="1"/>
    <col min="1814" max="1814" width="0" style="141" hidden="1" customWidth="1"/>
    <col min="1815" max="1815" width="6.7109375" style="141" customWidth="1"/>
    <col min="1816" max="1816" width="7.5703125" style="141" customWidth="1"/>
    <col min="1817" max="1818" width="7.7109375" style="141" customWidth="1"/>
    <col min="1819" max="1820" width="0" style="141" hidden="1" customWidth="1"/>
    <col min="1821" max="1821" width="10.7109375" style="141" customWidth="1"/>
    <col min="1822" max="2063" width="9.140625" style="141"/>
    <col min="2064" max="2064" width="5.28515625" style="141" customWidth="1"/>
    <col min="2065" max="2065" width="25" style="141" customWidth="1"/>
    <col min="2066" max="2066" width="8.28515625" style="141" customWidth="1"/>
    <col min="2067" max="2067" width="4.5703125" style="141" customWidth="1"/>
    <col min="2068" max="2069" width="5.28515625" style="141" customWidth="1"/>
    <col min="2070" max="2070" width="0" style="141" hidden="1" customWidth="1"/>
    <col min="2071" max="2071" width="6.7109375" style="141" customWidth="1"/>
    <col min="2072" max="2072" width="7.5703125" style="141" customWidth="1"/>
    <col min="2073" max="2074" width="7.7109375" style="141" customWidth="1"/>
    <col min="2075" max="2076" width="0" style="141" hidden="1" customWidth="1"/>
    <col min="2077" max="2077" width="10.7109375" style="141" customWidth="1"/>
    <col min="2078" max="2319" width="9.140625" style="141"/>
    <col min="2320" max="2320" width="5.28515625" style="141" customWidth="1"/>
    <col min="2321" max="2321" width="25" style="141" customWidth="1"/>
    <col min="2322" max="2322" width="8.28515625" style="141" customWidth="1"/>
    <col min="2323" max="2323" width="4.5703125" style="141" customWidth="1"/>
    <col min="2324" max="2325" width="5.28515625" style="141" customWidth="1"/>
    <col min="2326" max="2326" width="0" style="141" hidden="1" customWidth="1"/>
    <col min="2327" max="2327" width="6.7109375" style="141" customWidth="1"/>
    <col min="2328" max="2328" width="7.5703125" style="141" customWidth="1"/>
    <col min="2329" max="2330" width="7.7109375" style="141" customWidth="1"/>
    <col min="2331" max="2332" width="0" style="141" hidden="1" customWidth="1"/>
    <col min="2333" max="2333" width="10.7109375" style="141" customWidth="1"/>
    <col min="2334" max="2575" width="9.140625" style="141"/>
    <col min="2576" max="2576" width="5.28515625" style="141" customWidth="1"/>
    <col min="2577" max="2577" width="25" style="141" customWidth="1"/>
    <col min="2578" max="2578" width="8.28515625" style="141" customWidth="1"/>
    <col min="2579" max="2579" width="4.5703125" style="141" customWidth="1"/>
    <col min="2580" max="2581" width="5.28515625" style="141" customWidth="1"/>
    <col min="2582" max="2582" width="0" style="141" hidden="1" customWidth="1"/>
    <col min="2583" max="2583" width="6.7109375" style="141" customWidth="1"/>
    <col min="2584" max="2584" width="7.5703125" style="141" customWidth="1"/>
    <col min="2585" max="2586" width="7.7109375" style="141" customWidth="1"/>
    <col min="2587" max="2588" width="0" style="141" hidden="1" customWidth="1"/>
    <col min="2589" max="2589" width="10.7109375" style="141" customWidth="1"/>
    <col min="2590" max="2831" width="9.140625" style="141"/>
    <col min="2832" max="2832" width="5.28515625" style="141" customWidth="1"/>
    <col min="2833" max="2833" width="25" style="141" customWidth="1"/>
    <col min="2834" max="2834" width="8.28515625" style="141" customWidth="1"/>
    <col min="2835" max="2835" width="4.5703125" style="141" customWidth="1"/>
    <col min="2836" max="2837" width="5.28515625" style="141" customWidth="1"/>
    <col min="2838" max="2838" width="0" style="141" hidden="1" customWidth="1"/>
    <col min="2839" max="2839" width="6.7109375" style="141" customWidth="1"/>
    <col min="2840" max="2840" width="7.5703125" style="141" customWidth="1"/>
    <col min="2841" max="2842" width="7.7109375" style="141" customWidth="1"/>
    <col min="2843" max="2844" width="0" style="141" hidden="1" customWidth="1"/>
    <col min="2845" max="2845" width="10.7109375" style="141" customWidth="1"/>
    <col min="2846" max="3087" width="9.140625" style="141"/>
    <col min="3088" max="3088" width="5.28515625" style="141" customWidth="1"/>
    <col min="3089" max="3089" width="25" style="141" customWidth="1"/>
    <col min="3090" max="3090" width="8.28515625" style="141" customWidth="1"/>
    <col min="3091" max="3091" width="4.5703125" style="141" customWidth="1"/>
    <col min="3092" max="3093" width="5.28515625" style="141" customWidth="1"/>
    <col min="3094" max="3094" width="0" style="141" hidden="1" customWidth="1"/>
    <col min="3095" max="3095" width="6.7109375" style="141" customWidth="1"/>
    <col min="3096" max="3096" width="7.5703125" style="141" customWidth="1"/>
    <col min="3097" max="3098" width="7.7109375" style="141" customWidth="1"/>
    <col min="3099" max="3100" width="0" style="141" hidden="1" customWidth="1"/>
    <col min="3101" max="3101" width="10.7109375" style="141" customWidth="1"/>
    <col min="3102" max="3343" width="9.140625" style="141"/>
    <col min="3344" max="3344" width="5.28515625" style="141" customWidth="1"/>
    <col min="3345" max="3345" width="25" style="141" customWidth="1"/>
    <col min="3346" max="3346" width="8.28515625" style="141" customWidth="1"/>
    <col min="3347" max="3347" width="4.5703125" style="141" customWidth="1"/>
    <col min="3348" max="3349" width="5.28515625" style="141" customWidth="1"/>
    <col min="3350" max="3350" width="0" style="141" hidden="1" customWidth="1"/>
    <col min="3351" max="3351" width="6.7109375" style="141" customWidth="1"/>
    <col min="3352" max="3352" width="7.5703125" style="141" customWidth="1"/>
    <col min="3353" max="3354" width="7.7109375" style="141" customWidth="1"/>
    <col min="3355" max="3356" width="0" style="141" hidden="1" customWidth="1"/>
    <col min="3357" max="3357" width="10.7109375" style="141" customWidth="1"/>
    <col min="3358" max="3599" width="9.140625" style="141"/>
    <col min="3600" max="3600" width="5.28515625" style="141" customWidth="1"/>
    <col min="3601" max="3601" width="25" style="141" customWidth="1"/>
    <col min="3602" max="3602" width="8.28515625" style="141" customWidth="1"/>
    <col min="3603" max="3603" width="4.5703125" style="141" customWidth="1"/>
    <col min="3604" max="3605" width="5.28515625" style="141" customWidth="1"/>
    <col min="3606" max="3606" width="0" style="141" hidden="1" customWidth="1"/>
    <col min="3607" max="3607" width="6.7109375" style="141" customWidth="1"/>
    <col min="3608" max="3608" width="7.5703125" style="141" customWidth="1"/>
    <col min="3609" max="3610" width="7.7109375" style="141" customWidth="1"/>
    <col min="3611" max="3612" width="0" style="141" hidden="1" customWidth="1"/>
    <col min="3613" max="3613" width="10.7109375" style="141" customWidth="1"/>
    <col min="3614" max="3855" width="9.140625" style="141"/>
    <col min="3856" max="3856" width="5.28515625" style="141" customWidth="1"/>
    <col min="3857" max="3857" width="25" style="141" customWidth="1"/>
    <col min="3858" max="3858" width="8.28515625" style="141" customWidth="1"/>
    <col min="3859" max="3859" width="4.5703125" style="141" customWidth="1"/>
    <col min="3860" max="3861" width="5.28515625" style="141" customWidth="1"/>
    <col min="3862" max="3862" width="0" style="141" hidden="1" customWidth="1"/>
    <col min="3863" max="3863" width="6.7109375" style="141" customWidth="1"/>
    <col min="3864" max="3864" width="7.5703125" style="141" customWidth="1"/>
    <col min="3865" max="3866" width="7.7109375" style="141" customWidth="1"/>
    <col min="3867" max="3868" width="0" style="141" hidden="1" customWidth="1"/>
    <col min="3869" max="3869" width="10.7109375" style="141" customWidth="1"/>
    <col min="3870" max="4111" width="9.140625" style="141"/>
    <col min="4112" max="4112" width="5.28515625" style="141" customWidth="1"/>
    <col min="4113" max="4113" width="25" style="141" customWidth="1"/>
    <col min="4114" max="4114" width="8.28515625" style="141" customWidth="1"/>
    <col min="4115" max="4115" width="4.5703125" style="141" customWidth="1"/>
    <col min="4116" max="4117" width="5.28515625" style="141" customWidth="1"/>
    <col min="4118" max="4118" width="0" style="141" hidden="1" customWidth="1"/>
    <col min="4119" max="4119" width="6.7109375" style="141" customWidth="1"/>
    <col min="4120" max="4120" width="7.5703125" style="141" customWidth="1"/>
    <col min="4121" max="4122" width="7.7109375" style="141" customWidth="1"/>
    <col min="4123" max="4124" width="0" style="141" hidden="1" customWidth="1"/>
    <col min="4125" max="4125" width="10.7109375" style="141" customWidth="1"/>
    <col min="4126" max="4367" width="9.140625" style="141"/>
    <col min="4368" max="4368" width="5.28515625" style="141" customWidth="1"/>
    <col min="4369" max="4369" width="25" style="141" customWidth="1"/>
    <col min="4370" max="4370" width="8.28515625" style="141" customWidth="1"/>
    <col min="4371" max="4371" width="4.5703125" style="141" customWidth="1"/>
    <col min="4372" max="4373" width="5.28515625" style="141" customWidth="1"/>
    <col min="4374" max="4374" width="0" style="141" hidden="1" customWidth="1"/>
    <col min="4375" max="4375" width="6.7109375" style="141" customWidth="1"/>
    <col min="4376" max="4376" width="7.5703125" style="141" customWidth="1"/>
    <col min="4377" max="4378" width="7.7109375" style="141" customWidth="1"/>
    <col min="4379" max="4380" width="0" style="141" hidden="1" customWidth="1"/>
    <col min="4381" max="4381" width="10.7109375" style="141" customWidth="1"/>
    <col min="4382" max="4623" width="9.140625" style="141"/>
    <col min="4624" max="4624" width="5.28515625" style="141" customWidth="1"/>
    <col min="4625" max="4625" width="25" style="141" customWidth="1"/>
    <col min="4626" max="4626" width="8.28515625" style="141" customWidth="1"/>
    <col min="4627" max="4627" width="4.5703125" style="141" customWidth="1"/>
    <col min="4628" max="4629" width="5.28515625" style="141" customWidth="1"/>
    <col min="4630" max="4630" width="0" style="141" hidden="1" customWidth="1"/>
    <col min="4631" max="4631" width="6.7109375" style="141" customWidth="1"/>
    <col min="4632" max="4632" width="7.5703125" style="141" customWidth="1"/>
    <col min="4633" max="4634" width="7.7109375" style="141" customWidth="1"/>
    <col min="4635" max="4636" width="0" style="141" hidden="1" customWidth="1"/>
    <col min="4637" max="4637" width="10.7109375" style="141" customWidth="1"/>
    <col min="4638" max="4879" width="9.140625" style="141"/>
    <col min="4880" max="4880" width="5.28515625" style="141" customWidth="1"/>
    <col min="4881" max="4881" width="25" style="141" customWidth="1"/>
    <col min="4882" max="4882" width="8.28515625" style="141" customWidth="1"/>
    <col min="4883" max="4883" width="4.5703125" style="141" customWidth="1"/>
    <col min="4884" max="4885" width="5.28515625" style="141" customWidth="1"/>
    <col min="4886" max="4886" width="0" style="141" hidden="1" customWidth="1"/>
    <col min="4887" max="4887" width="6.7109375" style="141" customWidth="1"/>
    <col min="4888" max="4888" width="7.5703125" style="141" customWidth="1"/>
    <col min="4889" max="4890" width="7.7109375" style="141" customWidth="1"/>
    <col min="4891" max="4892" width="0" style="141" hidden="1" customWidth="1"/>
    <col min="4893" max="4893" width="10.7109375" style="141" customWidth="1"/>
    <col min="4894" max="5135" width="9.140625" style="141"/>
    <col min="5136" max="5136" width="5.28515625" style="141" customWidth="1"/>
    <col min="5137" max="5137" width="25" style="141" customWidth="1"/>
    <col min="5138" max="5138" width="8.28515625" style="141" customWidth="1"/>
    <col min="5139" max="5139" width="4.5703125" style="141" customWidth="1"/>
    <col min="5140" max="5141" width="5.28515625" style="141" customWidth="1"/>
    <col min="5142" max="5142" width="0" style="141" hidden="1" customWidth="1"/>
    <col min="5143" max="5143" width="6.7109375" style="141" customWidth="1"/>
    <col min="5144" max="5144" width="7.5703125" style="141" customWidth="1"/>
    <col min="5145" max="5146" width="7.7109375" style="141" customWidth="1"/>
    <col min="5147" max="5148" width="0" style="141" hidden="1" customWidth="1"/>
    <col min="5149" max="5149" width="10.7109375" style="141" customWidth="1"/>
    <col min="5150" max="5391" width="9.140625" style="141"/>
    <col min="5392" max="5392" width="5.28515625" style="141" customWidth="1"/>
    <col min="5393" max="5393" width="25" style="141" customWidth="1"/>
    <col min="5394" max="5394" width="8.28515625" style="141" customWidth="1"/>
    <col min="5395" max="5395" width="4.5703125" style="141" customWidth="1"/>
    <col min="5396" max="5397" width="5.28515625" style="141" customWidth="1"/>
    <col min="5398" max="5398" width="0" style="141" hidden="1" customWidth="1"/>
    <col min="5399" max="5399" width="6.7109375" style="141" customWidth="1"/>
    <col min="5400" max="5400" width="7.5703125" style="141" customWidth="1"/>
    <col min="5401" max="5402" width="7.7109375" style="141" customWidth="1"/>
    <col min="5403" max="5404" width="0" style="141" hidden="1" customWidth="1"/>
    <col min="5405" max="5405" width="10.7109375" style="141" customWidth="1"/>
    <col min="5406" max="5647" width="9.140625" style="141"/>
    <col min="5648" max="5648" width="5.28515625" style="141" customWidth="1"/>
    <col min="5649" max="5649" width="25" style="141" customWidth="1"/>
    <col min="5650" max="5650" width="8.28515625" style="141" customWidth="1"/>
    <col min="5651" max="5651" width="4.5703125" style="141" customWidth="1"/>
    <col min="5652" max="5653" width="5.28515625" style="141" customWidth="1"/>
    <col min="5654" max="5654" width="0" style="141" hidden="1" customWidth="1"/>
    <col min="5655" max="5655" width="6.7109375" style="141" customWidth="1"/>
    <col min="5656" max="5656" width="7.5703125" style="141" customWidth="1"/>
    <col min="5657" max="5658" width="7.7109375" style="141" customWidth="1"/>
    <col min="5659" max="5660" width="0" style="141" hidden="1" customWidth="1"/>
    <col min="5661" max="5661" width="10.7109375" style="141" customWidth="1"/>
    <col min="5662" max="5903" width="9.140625" style="141"/>
    <col min="5904" max="5904" width="5.28515625" style="141" customWidth="1"/>
    <col min="5905" max="5905" width="25" style="141" customWidth="1"/>
    <col min="5906" max="5906" width="8.28515625" style="141" customWidth="1"/>
    <col min="5907" max="5907" width="4.5703125" style="141" customWidth="1"/>
    <col min="5908" max="5909" width="5.28515625" style="141" customWidth="1"/>
    <col min="5910" max="5910" width="0" style="141" hidden="1" customWidth="1"/>
    <col min="5911" max="5911" width="6.7109375" style="141" customWidth="1"/>
    <col min="5912" max="5912" width="7.5703125" style="141" customWidth="1"/>
    <col min="5913" max="5914" width="7.7109375" style="141" customWidth="1"/>
    <col min="5915" max="5916" width="0" style="141" hidden="1" customWidth="1"/>
    <col min="5917" max="5917" width="10.7109375" style="141" customWidth="1"/>
    <col min="5918" max="6159" width="9.140625" style="141"/>
    <col min="6160" max="6160" width="5.28515625" style="141" customWidth="1"/>
    <col min="6161" max="6161" width="25" style="141" customWidth="1"/>
    <col min="6162" max="6162" width="8.28515625" style="141" customWidth="1"/>
    <col min="6163" max="6163" width="4.5703125" style="141" customWidth="1"/>
    <col min="6164" max="6165" width="5.28515625" style="141" customWidth="1"/>
    <col min="6166" max="6166" width="0" style="141" hidden="1" customWidth="1"/>
    <col min="6167" max="6167" width="6.7109375" style="141" customWidth="1"/>
    <col min="6168" max="6168" width="7.5703125" style="141" customWidth="1"/>
    <col min="6169" max="6170" width="7.7109375" style="141" customWidth="1"/>
    <col min="6171" max="6172" width="0" style="141" hidden="1" customWidth="1"/>
    <col min="6173" max="6173" width="10.7109375" style="141" customWidth="1"/>
    <col min="6174" max="6415" width="9.140625" style="141"/>
    <col min="6416" max="6416" width="5.28515625" style="141" customWidth="1"/>
    <col min="6417" max="6417" width="25" style="141" customWidth="1"/>
    <col min="6418" max="6418" width="8.28515625" style="141" customWidth="1"/>
    <col min="6419" max="6419" width="4.5703125" style="141" customWidth="1"/>
    <col min="6420" max="6421" width="5.28515625" style="141" customWidth="1"/>
    <col min="6422" max="6422" width="0" style="141" hidden="1" customWidth="1"/>
    <col min="6423" max="6423" width="6.7109375" style="141" customWidth="1"/>
    <col min="6424" max="6424" width="7.5703125" style="141" customWidth="1"/>
    <col min="6425" max="6426" width="7.7109375" style="141" customWidth="1"/>
    <col min="6427" max="6428" width="0" style="141" hidden="1" customWidth="1"/>
    <col min="6429" max="6429" width="10.7109375" style="141" customWidth="1"/>
    <col min="6430" max="6671" width="9.140625" style="141"/>
    <col min="6672" max="6672" width="5.28515625" style="141" customWidth="1"/>
    <col min="6673" max="6673" width="25" style="141" customWidth="1"/>
    <col min="6674" max="6674" width="8.28515625" style="141" customWidth="1"/>
    <col min="6675" max="6675" width="4.5703125" style="141" customWidth="1"/>
    <col min="6676" max="6677" width="5.28515625" style="141" customWidth="1"/>
    <col min="6678" max="6678" width="0" style="141" hidden="1" customWidth="1"/>
    <col min="6679" max="6679" width="6.7109375" style="141" customWidth="1"/>
    <col min="6680" max="6680" width="7.5703125" style="141" customWidth="1"/>
    <col min="6681" max="6682" width="7.7109375" style="141" customWidth="1"/>
    <col min="6683" max="6684" width="0" style="141" hidden="1" customWidth="1"/>
    <col min="6685" max="6685" width="10.7109375" style="141" customWidth="1"/>
    <col min="6686" max="6927" width="9.140625" style="141"/>
    <col min="6928" max="6928" width="5.28515625" style="141" customWidth="1"/>
    <col min="6929" max="6929" width="25" style="141" customWidth="1"/>
    <col min="6930" max="6930" width="8.28515625" style="141" customWidth="1"/>
    <col min="6931" max="6931" width="4.5703125" style="141" customWidth="1"/>
    <col min="6932" max="6933" width="5.28515625" style="141" customWidth="1"/>
    <col min="6934" max="6934" width="0" style="141" hidden="1" customWidth="1"/>
    <col min="6935" max="6935" width="6.7109375" style="141" customWidth="1"/>
    <col min="6936" max="6936" width="7.5703125" style="141" customWidth="1"/>
    <col min="6937" max="6938" width="7.7109375" style="141" customWidth="1"/>
    <col min="6939" max="6940" width="0" style="141" hidden="1" customWidth="1"/>
    <col min="6941" max="6941" width="10.7109375" style="141" customWidth="1"/>
    <col min="6942" max="7183" width="9.140625" style="141"/>
    <col min="7184" max="7184" width="5.28515625" style="141" customWidth="1"/>
    <col min="7185" max="7185" width="25" style="141" customWidth="1"/>
    <col min="7186" max="7186" width="8.28515625" style="141" customWidth="1"/>
    <col min="7187" max="7187" width="4.5703125" style="141" customWidth="1"/>
    <col min="7188" max="7189" width="5.28515625" style="141" customWidth="1"/>
    <col min="7190" max="7190" width="0" style="141" hidden="1" customWidth="1"/>
    <col min="7191" max="7191" width="6.7109375" style="141" customWidth="1"/>
    <col min="7192" max="7192" width="7.5703125" style="141" customWidth="1"/>
    <col min="7193" max="7194" width="7.7109375" style="141" customWidth="1"/>
    <col min="7195" max="7196" width="0" style="141" hidden="1" customWidth="1"/>
    <col min="7197" max="7197" width="10.7109375" style="141" customWidth="1"/>
    <col min="7198" max="7439" width="9.140625" style="141"/>
    <col min="7440" max="7440" width="5.28515625" style="141" customWidth="1"/>
    <col min="7441" max="7441" width="25" style="141" customWidth="1"/>
    <col min="7442" max="7442" width="8.28515625" style="141" customWidth="1"/>
    <col min="7443" max="7443" width="4.5703125" style="141" customWidth="1"/>
    <col min="7444" max="7445" width="5.28515625" style="141" customWidth="1"/>
    <col min="7446" max="7446" width="0" style="141" hidden="1" customWidth="1"/>
    <col min="7447" max="7447" width="6.7109375" style="141" customWidth="1"/>
    <col min="7448" max="7448" width="7.5703125" style="141" customWidth="1"/>
    <col min="7449" max="7450" width="7.7109375" style="141" customWidth="1"/>
    <col min="7451" max="7452" width="0" style="141" hidden="1" customWidth="1"/>
    <col min="7453" max="7453" width="10.7109375" style="141" customWidth="1"/>
    <col min="7454" max="7695" width="9.140625" style="141"/>
    <col min="7696" max="7696" width="5.28515625" style="141" customWidth="1"/>
    <col min="7697" max="7697" width="25" style="141" customWidth="1"/>
    <col min="7698" max="7698" width="8.28515625" style="141" customWidth="1"/>
    <col min="7699" max="7699" width="4.5703125" style="141" customWidth="1"/>
    <col min="7700" max="7701" width="5.28515625" style="141" customWidth="1"/>
    <col min="7702" max="7702" width="0" style="141" hidden="1" customWidth="1"/>
    <col min="7703" max="7703" width="6.7109375" style="141" customWidth="1"/>
    <col min="7704" max="7704" width="7.5703125" style="141" customWidth="1"/>
    <col min="7705" max="7706" width="7.7109375" style="141" customWidth="1"/>
    <col min="7707" max="7708" width="0" style="141" hidden="1" customWidth="1"/>
    <col min="7709" max="7709" width="10.7109375" style="141" customWidth="1"/>
    <col min="7710" max="7951" width="9.140625" style="141"/>
    <col min="7952" max="7952" width="5.28515625" style="141" customWidth="1"/>
    <col min="7953" max="7953" width="25" style="141" customWidth="1"/>
    <col min="7954" max="7954" width="8.28515625" style="141" customWidth="1"/>
    <col min="7955" max="7955" width="4.5703125" style="141" customWidth="1"/>
    <col min="7956" max="7957" width="5.28515625" style="141" customWidth="1"/>
    <col min="7958" max="7958" width="0" style="141" hidden="1" customWidth="1"/>
    <col min="7959" max="7959" width="6.7109375" style="141" customWidth="1"/>
    <col min="7960" max="7960" width="7.5703125" style="141" customWidth="1"/>
    <col min="7961" max="7962" width="7.7109375" style="141" customWidth="1"/>
    <col min="7963" max="7964" width="0" style="141" hidden="1" customWidth="1"/>
    <col min="7965" max="7965" width="10.7109375" style="141" customWidth="1"/>
    <col min="7966" max="8207" width="9.140625" style="141"/>
    <col min="8208" max="8208" width="5.28515625" style="141" customWidth="1"/>
    <col min="8209" max="8209" width="25" style="141" customWidth="1"/>
    <col min="8210" max="8210" width="8.28515625" style="141" customWidth="1"/>
    <col min="8211" max="8211" width="4.5703125" style="141" customWidth="1"/>
    <col min="8212" max="8213" width="5.28515625" style="141" customWidth="1"/>
    <col min="8214" max="8214" width="0" style="141" hidden="1" customWidth="1"/>
    <col min="8215" max="8215" width="6.7109375" style="141" customWidth="1"/>
    <col min="8216" max="8216" width="7.5703125" style="141" customWidth="1"/>
    <col min="8217" max="8218" width="7.7109375" style="141" customWidth="1"/>
    <col min="8219" max="8220" width="0" style="141" hidden="1" customWidth="1"/>
    <col min="8221" max="8221" width="10.7109375" style="141" customWidth="1"/>
    <col min="8222" max="8463" width="9.140625" style="141"/>
    <col min="8464" max="8464" width="5.28515625" style="141" customWidth="1"/>
    <col min="8465" max="8465" width="25" style="141" customWidth="1"/>
    <col min="8466" max="8466" width="8.28515625" style="141" customWidth="1"/>
    <col min="8467" max="8467" width="4.5703125" style="141" customWidth="1"/>
    <col min="8468" max="8469" width="5.28515625" style="141" customWidth="1"/>
    <col min="8470" max="8470" width="0" style="141" hidden="1" customWidth="1"/>
    <col min="8471" max="8471" width="6.7109375" style="141" customWidth="1"/>
    <col min="8472" max="8472" width="7.5703125" style="141" customWidth="1"/>
    <col min="8473" max="8474" width="7.7109375" style="141" customWidth="1"/>
    <col min="8475" max="8476" width="0" style="141" hidden="1" customWidth="1"/>
    <col min="8477" max="8477" width="10.7109375" style="141" customWidth="1"/>
    <col min="8478" max="8719" width="9.140625" style="141"/>
    <col min="8720" max="8720" width="5.28515625" style="141" customWidth="1"/>
    <col min="8721" max="8721" width="25" style="141" customWidth="1"/>
    <col min="8722" max="8722" width="8.28515625" style="141" customWidth="1"/>
    <col min="8723" max="8723" width="4.5703125" style="141" customWidth="1"/>
    <col min="8724" max="8725" width="5.28515625" style="141" customWidth="1"/>
    <col min="8726" max="8726" width="0" style="141" hidden="1" customWidth="1"/>
    <col min="8727" max="8727" width="6.7109375" style="141" customWidth="1"/>
    <col min="8728" max="8728" width="7.5703125" style="141" customWidth="1"/>
    <col min="8729" max="8730" width="7.7109375" style="141" customWidth="1"/>
    <col min="8731" max="8732" width="0" style="141" hidden="1" customWidth="1"/>
    <col min="8733" max="8733" width="10.7109375" style="141" customWidth="1"/>
    <col min="8734" max="8975" width="9.140625" style="141"/>
    <col min="8976" max="8976" width="5.28515625" style="141" customWidth="1"/>
    <col min="8977" max="8977" width="25" style="141" customWidth="1"/>
    <col min="8978" max="8978" width="8.28515625" style="141" customWidth="1"/>
    <col min="8979" max="8979" width="4.5703125" style="141" customWidth="1"/>
    <col min="8980" max="8981" width="5.28515625" style="141" customWidth="1"/>
    <col min="8982" max="8982" width="0" style="141" hidden="1" customWidth="1"/>
    <col min="8983" max="8983" width="6.7109375" style="141" customWidth="1"/>
    <col min="8984" max="8984" width="7.5703125" style="141" customWidth="1"/>
    <col min="8985" max="8986" width="7.7109375" style="141" customWidth="1"/>
    <col min="8987" max="8988" width="0" style="141" hidden="1" customWidth="1"/>
    <col min="8989" max="8989" width="10.7109375" style="141" customWidth="1"/>
    <col min="8990" max="9231" width="9.140625" style="141"/>
    <col min="9232" max="9232" width="5.28515625" style="141" customWidth="1"/>
    <col min="9233" max="9233" width="25" style="141" customWidth="1"/>
    <col min="9234" max="9234" width="8.28515625" style="141" customWidth="1"/>
    <col min="9235" max="9235" width="4.5703125" style="141" customWidth="1"/>
    <col min="9236" max="9237" width="5.28515625" style="141" customWidth="1"/>
    <col min="9238" max="9238" width="0" style="141" hidden="1" customWidth="1"/>
    <col min="9239" max="9239" width="6.7109375" style="141" customWidth="1"/>
    <col min="9240" max="9240" width="7.5703125" style="141" customWidth="1"/>
    <col min="9241" max="9242" width="7.7109375" style="141" customWidth="1"/>
    <col min="9243" max="9244" width="0" style="141" hidden="1" customWidth="1"/>
    <col min="9245" max="9245" width="10.7109375" style="141" customWidth="1"/>
    <col min="9246" max="9487" width="9.140625" style="141"/>
    <col min="9488" max="9488" width="5.28515625" style="141" customWidth="1"/>
    <col min="9489" max="9489" width="25" style="141" customWidth="1"/>
    <col min="9490" max="9490" width="8.28515625" style="141" customWidth="1"/>
    <col min="9491" max="9491" width="4.5703125" style="141" customWidth="1"/>
    <col min="9492" max="9493" width="5.28515625" style="141" customWidth="1"/>
    <col min="9494" max="9494" width="0" style="141" hidden="1" customWidth="1"/>
    <col min="9495" max="9495" width="6.7109375" style="141" customWidth="1"/>
    <col min="9496" max="9496" width="7.5703125" style="141" customWidth="1"/>
    <col min="9497" max="9498" width="7.7109375" style="141" customWidth="1"/>
    <col min="9499" max="9500" width="0" style="141" hidden="1" customWidth="1"/>
    <col min="9501" max="9501" width="10.7109375" style="141" customWidth="1"/>
    <col min="9502" max="9743" width="9.140625" style="141"/>
    <col min="9744" max="9744" width="5.28515625" style="141" customWidth="1"/>
    <col min="9745" max="9745" width="25" style="141" customWidth="1"/>
    <col min="9746" max="9746" width="8.28515625" style="141" customWidth="1"/>
    <col min="9747" max="9747" width="4.5703125" style="141" customWidth="1"/>
    <col min="9748" max="9749" width="5.28515625" style="141" customWidth="1"/>
    <col min="9750" max="9750" width="0" style="141" hidden="1" customWidth="1"/>
    <col min="9751" max="9751" width="6.7109375" style="141" customWidth="1"/>
    <col min="9752" max="9752" width="7.5703125" style="141" customWidth="1"/>
    <col min="9753" max="9754" width="7.7109375" style="141" customWidth="1"/>
    <col min="9755" max="9756" width="0" style="141" hidden="1" customWidth="1"/>
    <col min="9757" max="9757" width="10.7109375" style="141" customWidth="1"/>
    <col min="9758" max="9999" width="9.140625" style="141"/>
    <col min="10000" max="10000" width="5.28515625" style="141" customWidth="1"/>
    <col min="10001" max="10001" width="25" style="141" customWidth="1"/>
    <col min="10002" max="10002" width="8.28515625" style="141" customWidth="1"/>
    <col min="10003" max="10003" width="4.5703125" style="141" customWidth="1"/>
    <col min="10004" max="10005" width="5.28515625" style="141" customWidth="1"/>
    <col min="10006" max="10006" width="0" style="141" hidden="1" customWidth="1"/>
    <col min="10007" max="10007" width="6.7109375" style="141" customWidth="1"/>
    <col min="10008" max="10008" width="7.5703125" style="141" customWidth="1"/>
    <col min="10009" max="10010" width="7.7109375" style="141" customWidth="1"/>
    <col min="10011" max="10012" width="0" style="141" hidden="1" customWidth="1"/>
    <col min="10013" max="10013" width="10.7109375" style="141" customWidth="1"/>
    <col min="10014" max="10255" width="9.140625" style="141"/>
    <col min="10256" max="10256" width="5.28515625" style="141" customWidth="1"/>
    <col min="10257" max="10257" width="25" style="141" customWidth="1"/>
    <col min="10258" max="10258" width="8.28515625" style="141" customWidth="1"/>
    <col min="10259" max="10259" width="4.5703125" style="141" customWidth="1"/>
    <col min="10260" max="10261" width="5.28515625" style="141" customWidth="1"/>
    <col min="10262" max="10262" width="0" style="141" hidden="1" customWidth="1"/>
    <col min="10263" max="10263" width="6.7109375" style="141" customWidth="1"/>
    <col min="10264" max="10264" width="7.5703125" style="141" customWidth="1"/>
    <col min="10265" max="10266" width="7.7109375" style="141" customWidth="1"/>
    <col min="10267" max="10268" width="0" style="141" hidden="1" customWidth="1"/>
    <col min="10269" max="10269" width="10.7109375" style="141" customWidth="1"/>
    <col min="10270" max="10511" width="9.140625" style="141"/>
    <col min="10512" max="10512" width="5.28515625" style="141" customWidth="1"/>
    <col min="10513" max="10513" width="25" style="141" customWidth="1"/>
    <col min="10514" max="10514" width="8.28515625" style="141" customWidth="1"/>
    <col min="10515" max="10515" width="4.5703125" style="141" customWidth="1"/>
    <col min="10516" max="10517" width="5.28515625" style="141" customWidth="1"/>
    <col min="10518" max="10518" width="0" style="141" hidden="1" customWidth="1"/>
    <col min="10519" max="10519" width="6.7109375" style="141" customWidth="1"/>
    <col min="10520" max="10520" width="7.5703125" style="141" customWidth="1"/>
    <col min="10521" max="10522" width="7.7109375" style="141" customWidth="1"/>
    <col min="10523" max="10524" width="0" style="141" hidden="1" customWidth="1"/>
    <col min="10525" max="10525" width="10.7109375" style="141" customWidth="1"/>
    <col min="10526" max="10767" width="9.140625" style="141"/>
    <col min="10768" max="10768" width="5.28515625" style="141" customWidth="1"/>
    <col min="10769" max="10769" width="25" style="141" customWidth="1"/>
    <col min="10770" max="10770" width="8.28515625" style="141" customWidth="1"/>
    <col min="10771" max="10771" width="4.5703125" style="141" customWidth="1"/>
    <col min="10772" max="10773" width="5.28515625" style="141" customWidth="1"/>
    <col min="10774" max="10774" width="0" style="141" hidden="1" customWidth="1"/>
    <col min="10775" max="10775" width="6.7109375" style="141" customWidth="1"/>
    <col min="10776" max="10776" width="7.5703125" style="141" customWidth="1"/>
    <col min="10777" max="10778" width="7.7109375" style="141" customWidth="1"/>
    <col min="10779" max="10780" width="0" style="141" hidden="1" customWidth="1"/>
    <col min="10781" max="10781" width="10.7109375" style="141" customWidth="1"/>
    <col min="10782" max="11023" width="9.140625" style="141"/>
    <col min="11024" max="11024" width="5.28515625" style="141" customWidth="1"/>
    <col min="11025" max="11025" width="25" style="141" customWidth="1"/>
    <col min="11026" max="11026" width="8.28515625" style="141" customWidth="1"/>
    <col min="11027" max="11027" width="4.5703125" style="141" customWidth="1"/>
    <col min="11028" max="11029" width="5.28515625" style="141" customWidth="1"/>
    <col min="11030" max="11030" width="0" style="141" hidden="1" customWidth="1"/>
    <col min="11031" max="11031" width="6.7109375" style="141" customWidth="1"/>
    <col min="11032" max="11032" width="7.5703125" style="141" customWidth="1"/>
    <col min="11033" max="11034" width="7.7109375" style="141" customWidth="1"/>
    <col min="11035" max="11036" width="0" style="141" hidden="1" customWidth="1"/>
    <col min="11037" max="11037" width="10.7109375" style="141" customWidth="1"/>
    <col min="11038" max="11279" width="9.140625" style="141"/>
    <col min="11280" max="11280" width="5.28515625" style="141" customWidth="1"/>
    <col min="11281" max="11281" width="25" style="141" customWidth="1"/>
    <col min="11282" max="11282" width="8.28515625" style="141" customWidth="1"/>
    <col min="11283" max="11283" width="4.5703125" style="141" customWidth="1"/>
    <col min="11284" max="11285" width="5.28515625" style="141" customWidth="1"/>
    <col min="11286" max="11286" width="0" style="141" hidden="1" customWidth="1"/>
    <col min="11287" max="11287" width="6.7109375" style="141" customWidth="1"/>
    <col min="11288" max="11288" width="7.5703125" style="141" customWidth="1"/>
    <col min="11289" max="11290" width="7.7109375" style="141" customWidth="1"/>
    <col min="11291" max="11292" width="0" style="141" hidden="1" customWidth="1"/>
    <col min="11293" max="11293" width="10.7109375" style="141" customWidth="1"/>
    <col min="11294" max="11535" width="9.140625" style="141"/>
    <col min="11536" max="11536" width="5.28515625" style="141" customWidth="1"/>
    <col min="11537" max="11537" width="25" style="141" customWidth="1"/>
    <col min="11538" max="11538" width="8.28515625" style="141" customWidth="1"/>
    <col min="11539" max="11539" width="4.5703125" style="141" customWidth="1"/>
    <col min="11540" max="11541" width="5.28515625" style="141" customWidth="1"/>
    <col min="11542" max="11542" width="0" style="141" hidden="1" customWidth="1"/>
    <col min="11543" max="11543" width="6.7109375" style="141" customWidth="1"/>
    <col min="11544" max="11544" width="7.5703125" style="141" customWidth="1"/>
    <col min="11545" max="11546" width="7.7109375" style="141" customWidth="1"/>
    <col min="11547" max="11548" width="0" style="141" hidden="1" customWidth="1"/>
    <col min="11549" max="11549" width="10.7109375" style="141" customWidth="1"/>
    <col min="11550" max="11791" width="9.140625" style="141"/>
    <col min="11792" max="11792" width="5.28515625" style="141" customWidth="1"/>
    <col min="11793" max="11793" width="25" style="141" customWidth="1"/>
    <col min="11794" max="11794" width="8.28515625" style="141" customWidth="1"/>
    <col min="11795" max="11795" width="4.5703125" style="141" customWidth="1"/>
    <col min="11796" max="11797" width="5.28515625" style="141" customWidth="1"/>
    <col min="11798" max="11798" width="0" style="141" hidden="1" customWidth="1"/>
    <col min="11799" max="11799" width="6.7109375" style="141" customWidth="1"/>
    <col min="11800" max="11800" width="7.5703125" style="141" customWidth="1"/>
    <col min="11801" max="11802" width="7.7109375" style="141" customWidth="1"/>
    <col min="11803" max="11804" width="0" style="141" hidden="1" customWidth="1"/>
    <col min="11805" max="11805" width="10.7109375" style="141" customWidth="1"/>
    <col min="11806" max="12047" width="9.140625" style="141"/>
    <col min="12048" max="12048" width="5.28515625" style="141" customWidth="1"/>
    <col min="12049" max="12049" width="25" style="141" customWidth="1"/>
    <col min="12050" max="12050" width="8.28515625" style="141" customWidth="1"/>
    <col min="12051" max="12051" width="4.5703125" style="141" customWidth="1"/>
    <col min="12052" max="12053" width="5.28515625" style="141" customWidth="1"/>
    <col min="12054" max="12054" width="0" style="141" hidden="1" customWidth="1"/>
    <col min="12055" max="12055" width="6.7109375" style="141" customWidth="1"/>
    <col min="12056" max="12056" width="7.5703125" style="141" customWidth="1"/>
    <col min="12057" max="12058" width="7.7109375" style="141" customWidth="1"/>
    <col min="12059" max="12060" width="0" style="141" hidden="1" customWidth="1"/>
    <col min="12061" max="12061" width="10.7109375" style="141" customWidth="1"/>
    <col min="12062" max="12303" width="9.140625" style="141"/>
    <col min="12304" max="12304" width="5.28515625" style="141" customWidth="1"/>
    <col min="12305" max="12305" width="25" style="141" customWidth="1"/>
    <col min="12306" max="12306" width="8.28515625" style="141" customWidth="1"/>
    <col min="12307" max="12307" width="4.5703125" style="141" customWidth="1"/>
    <col min="12308" max="12309" width="5.28515625" style="141" customWidth="1"/>
    <col min="12310" max="12310" width="0" style="141" hidden="1" customWidth="1"/>
    <col min="12311" max="12311" width="6.7109375" style="141" customWidth="1"/>
    <col min="12312" max="12312" width="7.5703125" style="141" customWidth="1"/>
    <col min="12313" max="12314" width="7.7109375" style="141" customWidth="1"/>
    <col min="12315" max="12316" width="0" style="141" hidden="1" customWidth="1"/>
    <col min="12317" max="12317" width="10.7109375" style="141" customWidth="1"/>
    <col min="12318" max="12559" width="9.140625" style="141"/>
    <col min="12560" max="12560" width="5.28515625" style="141" customWidth="1"/>
    <col min="12561" max="12561" width="25" style="141" customWidth="1"/>
    <col min="12562" max="12562" width="8.28515625" style="141" customWidth="1"/>
    <col min="12563" max="12563" width="4.5703125" style="141" customWidth="1"/>
    <col min="12564" max="12565" width="5.28515625" style="141" customWidth="1"/>
    <col min="12566" max="12566" width="0" style="141" hidden="1" customWidth="1"/>
    <col min="12567" max="12567" width="6.7109375" style="141" customWidth="1"/>
    <col min="12568" max="12568" width="7.5703125" style="141" customWidth="1"/>
    <col min="12569" max="12570" width="7.7109375" style="141" customWidth="1"/>
    <col min="12571" max="12572" width="0" style="141" hidden="1" customWidth="1"/>
    <col min="12573" max="12573" width="10.7109375" style="141" customWidth="1"/>
    <col min="12574" max="12815" width="9.140625" style="141"/>
    <col min="12816" max="12816" width="5.28515625" style="141" customWidth="1"/>
    <col min="12817" max="12817" width="25" style="141" customWidth="1"/>
    <col min="12818" max="12818" width="8.28515625" style="141" customWidth="1"/>
    <col min="12819" max="12819" width="4.5703125" style="141" customWidth="1"/>
    <col min="12820" max="12821" width="5.28515625" style="141" customWidth="1"/>
    <col min="12822" max="12822" width="0" style="141" hidden="1" customWidth="1"/>
    <col min="12823" max="12823" width="6.7109375" style="141" customWidth="1"/>
    <col min="12824" max="12824" width="7.5703125" style="141" customWidth="1"/>
    <col min="12825" max="12826" width="7.7109375" style="141" customWidth="1"/>
    <col min="12827" max="12828" width="0" style="141" hidden="1" customWidth="1"/>
    <col min="12829" max="12829" width="10.7109375" style="141" customWidth="1"/>
    <col min="12830" max="13071" width="9.140625" style="141"/>
    <col min="13072" max="13072" width="5.28515625" style="141" customWidth="1"/>
    <col min="13073" max="13073" width="25" style="141" customWidth="1"/>
    <col min="13074" max="13074" width="8.28515625" style="141" customWidth="1"/>
    <col min="13075" max="13075" width="4.5703125" style="141" customWidth="1"/>
    <col min="13076" max="13077" width="5.28515625" style="141" customWidth="1"/>
    <col min="13078" max="13078" width="0" style="141" hidden="1" customWidth="1"/>
    <col min="13079" max="13079" width="6.7109375" style="141" customWidth="1"/>
    <col min="13080" max="13080" width="7.5703125" style="141" customWidth="1"/>
    <col min="13081" max="13082" width="7.7109375" style="141" customWidth="1"/>
    <col min="13083" max="13084" width="0" style="141" hidden="1" customWidth="1"/>
    <col min="13085" max="13085" width="10.7109375" style="141" customWidth="1"/>
    <col min="13086" max="13327" width="9.140625" style="141"/>
    <col min="13328" max="13328" width="5.28515625" style="141" customWidth="1"/>
    <col min="13329" max="13329" width="25" style="141" customWidth="1"/>
    <col min="13330" max="13330" width="8.28515625" style="141" customWidth="1"/>
    <col min="13331" max="13331" width="4.5703125" style="141" customWidth="1"/>
    <col min="13332" max="13333" width="5.28515625" style="141" customWidth="1"/>
    <col min="13334" max="13334" width="0" style="141" hidden="1" customWidth="1"/>
    <col min="13335" max="13335" width="6.7109375" style="141" customWidth="1"/>
    <col min="13336" max="13336" width="7.5703125" style="141" customWidth="1"/>
    <col min="13337" max="13338" width="7.7109375" style="141" customWidth="1"/>
    <col min="13339" max="13340" width="0" style="141" hidden="1" customWidth="1"/>
    <col min="13341" max="13341" width="10.7109375" style="141" customWidth="1"/>
    <col min="13342" max="13583" width="9.140625" style="141"/>
    <col min="13584" max="13584" width="5.28515625" style="141" customWidth="1"/>
    <col min="13585" max="13585" width="25" style="141" customWidth="1"/>
    <col min="13586" max="13586" width="8.28515625" style="141" customWidth="1"/>
    <col min="13587" max="13587" width="4.5703125" style="141" customWidth="1"/>
    <col min="13588" max="13589" width="5.28515625" style="141" customWidth="1"/>
    <col min="13590" max="13590" width="0" style="141" hidden="1" customWidth="1"/>
    <col min="13591" max="13591" width="6.7109375" style="141" customWidth="1"/>
    <col min="13592" max="13592" width="7.5703125" style="141" customWidth="1"/>
    <col min="13593" max="13594" width="7.7109375" style="141" customWidth="1"/>
    <col min="13595" max="13596" width="0" style="141" hidden="1" customWidth="1"/>
    <col min="13597" max="13597" width="10.7109375" style="141" customWidth="1"/>
    <col min="13598" max="13839" width="9.140625" style="141"/>
    <col min="13840" max="13840" width="5.28515625" style="141" customWidth="1"/>
    <col min="13841" max="13841" width="25" style="141" customWidth="1"/>
    <col min="13842" max="13842" width="8.28515625" style="141" customWidth="1"/>
    <col min="13843" max="13843" width="4.5703125" style="141" customWidth="1"/>
    <col min="13844" max="13845" width="5.28515625" style="141" customWidth="1"/>
    <col min="13846" max="13846" width="0" style="141" hidden="1" customWidth="1"/>
    <col min="13847" max="13847" width="6.7109375" style="141" customWidth="1"/>
    <col min="13848" max="13848" width="7.5703125" style="141" customWidth="1"/>
    <col min="13849" max="13850" width="7.7109375" style="141" customWidth="1"/>
    <col min="13851" max="13852" width="0" style="141" hidden="1" customWidth="1"/>
    <col min="13853" max="13853" width="10.7109375" style="141" customWidth="1"/>
    <col min="13854" max="14095" width="9.140625" style="141"/>
    <col min="14096" max="14096" width="5.28515625" style="141" customWidth="1"/>
    <col min="14097" max="14097" width="25" style="141" customWidth="1"/>
    <col min="14098" max="14098" width="8.28515625" style="141" customWidth="1"/>
    <col min="14099" max="14099" width="4.5703125" style="141" customWidth="1"/>
    <col min="14100" max="14101" width="5.28515625" style="141" customWidth="1"/>
    <col min="14102" max="14102" width="0" style="141" hidden="1" customWidth="1"/>
    <col min="14103" max="14103" width="6.7109375" style="141" customWidth="1"/>
    <col min="14104" max="14104" width="7.5703125" style="141" customWidth="1"/>
    <col min="14105" max="14106" width="7.7109375" style="141" customWidth="1"/>
    <col min="14107" max="14108" width="0" style="141" hidden="1" customWidth="1"/>
    <col min="14109" max="14109" width="10.7109375" style="141" customWidth="1"/>
    <col min="14110" max="14351" width="9.140625" style="141"/>
    <col min="14352" max="14352" width="5.28515625" style="141" customWidth="1"/>
    <col min="14353" max="14353" width="25" style="141" customWidth="1"/>
    <col min="14354" max="14354" width="8.28515625" style="141" customWidth="1"/>
    <col min="14355" max="14355" width="4.5703125" style="141" customWidth="1"/>
    <col min="14356" max="14357" width="5.28515625" style="141" customWidth="1"/>
    <col min="14358" max="14358" width="0" style="141" hidden="1" customWidth="1"/>
    <col min="14359" max="14359" width="6.7109375" style="141" customWidth="1"/>
    <col min="14360" max="14360" width="7.5703125" style="141" customWidth="1"/>
    <col min="14361" max="14362" width="7.7109375" style="141" customWidth="1"/>
    <col min="14363" max="14364" width="0" style="141" hidden="1" customWidth="1"/>
    <col min="14365" max="14365" width="10.7109375" style="141" customWidth="1"/>
    <col min="14366" max="14607" width="9.140625" style="141"/>
    <col min="14608" max="14608" width="5.28515625" style="141" customWidth="1"/>
    <col min="14609" max="14609" width="25" style="141" customWidth="1"/>
    <col min="14610" max="14610" width="8.28515625" style="141" customWidth="1"/>
    <col min="14611" max="14611" width="4.5703125" style="141" customWidth="1"/>
    <col min="14612" max="14613" width="5.28515625" style="141" customWidth="1"/>
    <col min="14614" max="14614" width="0" style="141" hidden="1" customWidth="1"/>
    <col min="14615" max="14615" width="6.7109375" style="141" customWidth="1"/>
    <col min="14616" max="14616" width="7.5703125" style="141" customWidth="1"/>
    <col min="14617" max="14618" width="7.7109375" style="141" customWidth="1"/>
    <col min="14619" max="14620" width="0" style="141" hidden="1" customWidth="1"/>
    <col min="14621" max="14621" width="10.7109375" style="141" customWidth="1"/>
    <col min="14622" max="14863" width="9.140625" style="141"/>
    <col min="14864" max="14864" width="5.28515625" style="141" customWidth="1"/>
    <col min="14865" max="14865" width="25" style="141" customWidth="1"/>
    <col min="14866" max="14866" width="8.28515625" style="141" customWidth="1"/>
    <col min="14867" max="14867" width="4.5703125" style="141" customWidth="1"/>
    <col min="14868" max="14869" width="5.28515625" style="141" customWidth="1"/>
    <col min="14870" max="14870" width="0" style="141" hidden="1" customWidth="1"/>
    <col min="14871" max="14871" width="6.7109375" style="141" customWidth="1"/>
    <col min="14872" max="14872" width="7.5703125" style="141" customWidth="1"/>
    <col min="14873" max="14874" width="7.7109375" style="141" customWidth="1"/>
    <col min="14875" max="14876" width="0" style="141" hidden="1" customWidth="1"/>
    <col min="14877" max="14877" width="10.7109375" style="141" customWidth="1"/>
    <col min="14878" max="15119" width="9.140625" style="141"/>
    <col min="15120" max="15120" width="5.28515625" style="141" customWidth="1"/>
    <col min="15121" max="15121" width="25" style="141" customWidth="1"/>
    <col min="15122" max="15122" width="8.28515625" style="141" customWidth="1"/>
    <col min="15123" max="15123" width="4.5703125" style="141" customWidth="1"/>
    <col min="15124" max="15125" width="5.28515625" style="141" customWidth="1"/>
    <col min="15126" max="15126" width="0" style="141" hidden="1" customWidth="1"/>
    <col min="15127" max="15127" width="6.7109375" style="141" customWidth="1"/>
    <col min="15128" max="15128" width="7.5703125" style="141" customWidth="1"/>
    <col min="15129" max="15130" width="7.7109375" style="141" customWidth="1"/>
    <col min="15131" max="15132" width="0" style="141" hidden="1" customWidth="1"/>
    <col min="15133" max="15133" width="10.7109375" style="141" customWidth="1"/>
    <col min="15134" max="15375" width="9.140625" style="141"/>
    <col min="15376" max="15376" width="5.28515625" style="141" customWidth="1"/>
    <col min="15377" max="15377" width="25" style="141" customWidth="1"/>
    <col min="15378" max="15378" width="8.28515625" style="141" customWidth="1"/>
    <col min="15379" max="15379" width="4.5703125" style="141" customWidth="1"/>
    <col min="15380" max="15381" width="5.28515625" style="141" customWidth="1"/>
    <col min="15382" max="15382" width="0" style="141" hidden="1" customWidth="1"/>
    <col min="15383" max="15383" width="6.7109375" style="141" customWidth="1"/>
    <col min="15384" max="15384" width="7.5703125" style="141" customWidth="1"/>
    <col min="15385" max="15386" width="7.7109375" style="141" customWidth="1"/>
    <col min="15387" max="15388" width="0" style="141" hidden="1" customWidth="1"/>
    <col min="15389" max="15389" width="10.7109375" style="141" customWidth="1"/>
    <col min="15390" max="15631" width="9.140625" style="141"/>
    <col min="15632" max="15632" width="5.28515625" style="141" customWidth="1"/>
    <col min="15633" max="15633" width="25" style="141" customWidth="1"/>
    <col min="15634" max="15634" width="8.28515625" style="141" customWidth="1"/>
    <col min="15635" max="15635" width="4.5703125" style="141" customWidth="1"/>
    <col min="15636" max="15637" width="5.28515625" style="141" customWidth="1"/>
    <col min="15638" max="15638" width="0" style="141" hidden="1" customWidth="1"/>
    <col min="15639" max="15639" width="6.7109375" style="141" customWidth="1"/>
    <col min="15640" max="15640" width="7.5703125" style="141" customWidth="1"/>
    <col min="15641" max="15642" width="7.7109375" style="141" customWidth="1"/>
    <col min="15643" max="15644" width="0" style="141" hidden="1" customWidth="1"/>
    <col min="15645" max="15645" width="10.7109375" style="141" customWidth="1"/>
    <col min="15646" max="15887" width="9.140625" style="141"/>
    <col min="15888" max="15888" width="5.28515625" style="141" customWidth="1"/>
    <col min="15889" max="15889" width="25" style="141" customWidth="1"/>
    <col min="15890" max="15890" width="8.28515625" style="141" customWidth="1"/>
    <col min="15891" max="15891" width="4.5703125" style="141" customWidth="1"/>
    <col min="15892" max="15893" width="5.28515625" style="141" customWidth="1"/>
    <col min="15894" max="15894" width="0" style="141" hidden="1" customWidth="1"/>
    <col min="15895" max="15895" width="6.7109375" style="141" customWidth="1"/>
    <col min="15896" max="15896" width="7.5703125" style="141" customWidth="1"/>
    <col min="15897" max="15898" width="7.7109375" style="141" customWidth="1"/>
    <col min="15899" max="15900" width="0" style="141" hidden="1" customWidth="1"/>
    <col min="15901" max="15901" width="10.7109375" style="141" customWidth="1"/>
    <col min="15902" max="16143" width="9.140625" style="141"/>
    <col min="16144" max="16144" width="5.28515625" style="141" customWidth="1"/>
    <col min="16145" max="16145" width="25" style="141" customWidth="1"/>
    <col min="16146" max="16146" width="8.28515625" style="141" customWidth="1"/>
    <col min="16147" max="16147" width="4.5703125" style="141" customWidth="1"/>
    <col min="16148" max="16149" width="5.28515625" style="141" customWidth="1"/>
    <col min="16150" max="16150" width="0" style="141" hidden="1" customWidth="1"/>
    <col min="16151" max="16151" width="6.7109375" style="141" customWidth="1"/>
    <col min="16152" max="16152" width="7.5703125" style="141" customWidth="1"/>
    <col min="16153" max="16154" width="7.7109375" style="141" customWidth="1"/>
    <col min="16155" max="16156" width="0" style="141" hidden="1" customWidth="1"/>
    <col min="16157" max="16157" width="10.7109375" style="141" customWidth="1"/>
    <col min="16158" max="16384" width="9.140625" style="141"/>
  </cols>
  <sheetData>
    <row r="1" spans="1:32" ht="14.25" customHeight="1" x14ac:dyDescent="0.2">
      <c r="A1" s="341" t="s">
        <v>77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</row>
    <row r="2" spans="1:32" ht="13.5" customHeight="1" thickBot="1" x14ac:dyDescent="0.25">
      <c r="A2" s="342"/>
      <c r="B2" s="342"/>
      <c r="C2" s="342"/>
      <c r="D2" s="343"/>
      <c r="E2" s="343"/>
      <c r="F2" s="343"/>
      <c r="G2" s="343"/>
      <c r="H2" s="343"/>
      <c r="I2" s="343"/>
      <c r="J2" s="343"/>
      <c r="K2" s="343"/>
      <c r="L2" s="343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142"/>
      <c r="AE2" s="142"/>
      <c r="AF2" s="142"/>
    </row>
    <row r="3" spans="1:32" s="146" customFormat="1" ht="16.5" thickBot="1" x14ac:dyDescent="0.3">
      <c r="A3" s="344" t="s">
        <v>23</v>
      </c>
      <c r="B3" s="347" t="s">
        <v>24</v>
      </c>
      <c r="C3" s="143"/>
      <c r="D3" s="331">
        <v>1</v>
      </c>
      <c r="E3" s="332"/>
      <c r="F3" s="333"/>
      <c r="G3" s="331">
        <v>2</v>
      </c>
      <c r="H3" s="332"/>
      <c r="I3" s="333"/>
      <c r="J3" s="334">
        <v>3</v>
      </c>
      <c r="K3" s="335"/>
      <c r="L3" s="336"/>
      <c r="M3" s="183"/>
      <c r="N3" s="350" t="s">
        <v>2</v>
      </c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2"/>
      <c r="AB3" s="144">
        <f>SUM(N3:AA3)</f>
        <v>0</v>
      </c>
      <c r="AC3" s="353" t="s">
        <v>25</v>
      </c>
      <c r="AD3" s="145"/>
      <c r="AE3" s="145"/>
      <c r="AF3" s="145"/>
    </row>
    <row r="4" spans="1:32" s="146" customFormat="1" ht="16.5" customHeight="1" thickBot="1" x14ac:dyDescent="0.3">
      <c r="A4" s="345"/>
      <c r="B4" s="348"/>
      <c r="C4" s="359" t="s">
        <v>26</v>
      </c>
      <c r="D4" s="357" t="s">
        <v>33</v>
      </c>
      <c r="E4" s="337" t="s">
        <v>35</v>
      </c>
      <c r="F4" s="339" t="s">
        <v>36</v>
      </c>
      <c r="G4" s="357" t="s">
        <v>33</v>
      </c>
      <c r="H4" s="337" t="s">
        <v>35</v>
      </c>
      <c r="I4" s="339" t="s">
        <v>36</v>
      </c>
      <c r="J4" s="357" t="s">
        <v>33</v>
      </c>
      <c r="K4" s="337" t="s">
        <v>35</v>
      </c>
      <c r="L4" s="339" t="s">
        <v>36</v>
      </c>
      <c r="M4" s="179"/>
      <c r="N4" s="355" t="s">
        <v>34</v>
      </c>
      <c r="O4" s="361">
        <v>1</v>
      </c>
      <c r="P4" s="362"/>
      <c r="Q4" s="362"/>
      <c r="R4" s="362"/>
      <c r="S4" s="361">
        <v>2</v>
      </c>
      <c r="T4" s="362"/>
      <c r="U4" s="362"/>
      <c r="V4" s="362"/>
      <c r="W4" s="361">
        <v>3</v>
      </c>
      <c r="X4" s="362"/>
      <c r="Y4" s="362"/>
      <c r="Z4" s="362"/>
      <c r="AA4" s="180"/>
      <c r="AB4" s="144"/>
      <c r="AC4" s="354"/>
      <c r="AD4" s="145"/>
      <c r="AE4" s="145"/>
      <c r="AF4" s="145"/>
    </row>
    <row r="5" spans="1:32" s="148" customFormat="1" ht="33" customHeight="1" thickBot="1" x14ac:dyDescent="0.3">
      <c r="A5" s="346"/>
      <c r="B5" s="349"/>
      <c r="C5" s="360"/>
      <c r="D5" s="358"/>
      <c r="E5" s="338"/>
      <c r="F5" s="340"/>
      <c r="G5" s="358"/>
      <c r="H5" s="338"/>
      <c r="I5" s="340"/>
      <c r="J5" s="358"/>
      <c r="K5" s="338"/>
      <c r="L5" s="340"/>
      <c r="M5" s="143">
        <v>4</v>
      </c>
      <c r="N5" s="356"/>
      <c r="O5" s="188" t="s">
        <v>29</v>
      </c>
      <c r="P5" s="189" t="s">
        <v>30</v>
      </c>
      <c r="Q5" s="189" t="s">
        <v>31</v>
      </c>
      <c r="R5" s="190" t="s">
        <v>32</v>
      </c>
      <c r="S5" s="188" t="s">
        <v>29</v>
      </c>
      <c r="T5" s="189" t="s">
        <v>30</v>
      </c>
      <c r="U5" s="189" t="s">
        <v>31</v>
      </c>
      <c r="V5" s="191" t="s">
        <v>32</v>
      </c>
      <c r="W5" s="188" t="s">
        <v>29</v>
      </c>
      <c r="X5" s="189" t="s">
        <v>30</v>
      </c>
      <c r="Y5" s="189" t="s">
        <v>31</v>
      </c>
      <c r="Z5" s="191" t="s">
        <v>32</v>
      </c>
      <c r="AA5" s="182">
        <v>4</v>
      </c>
      <c r="AB5" s="144"/>
      <c r="AC5" s="354"/>
      <c r="AD5" s="147"/>
      <c r="AE5" s="147"/>
      <c r="AF5" s="147"/>
    </row>
    <row r="6" spans="1:32" ht="15.75" x14ac:dyDescent="0.25">
      <c r="A6" s="149">
        <v>1</v>
      </c>
      <c r="B6" s="220" t="s">
        <v>42</v>
      </c>
      <c r="C6" s="184">
        <v>5</v>
      </c>
      <c r="D6" s="196">
        <v>1</v>
      </c>
      <c r="E6" s="181">
        <v>10</v>
      </c>
      <c r="F6" s="206">
        <v>8</v>
      </c>
      <c r="G6" s="168">
        <v>1</v>
      </c>
      <c r="H6" s="166">
        <v>10</v>
      </c>
      <c r="I6" s="209">
        <v>6</v>
      </c>
      <c r="J6" s="196">
        <v>1</v>
      </c>
      <c r="K6" s="181">
        <v>10</v>
      </c>
      <c r="L6" s="206">
        <v>9</v>
      </c>
      <c r="M6" s="175"/>
      <c r="N6" s="184">
        <v>2.5</v>
      </c>
      <c r="O6" s="192">
        <v>10.5</v>
      </c>
      <c r="P6" s="166">
        <v>2.4</v>
      </c>
      <c r="Q6" s="166">
        <v>2.5</v>
      </c>
      <c r="R6" s="167"/>
      <c r="S6" s="165">
        <v>11.5</v>
      </c>
      <c r="T6" s="166">
        <v>4.7</v>
      </c>
      <c r="U6" s="166">
        <v>2.5</v>
      </c>
      <c r="V6" s="167"/>
      <c r="W6" s="192">
        <v>10</v>
      </c>
      <c r="X6" s="166">
        <v>1.2</v>
      </c>
      <c r="Y6" s="166">
        <v>0.5</v>
      </c>
      <c r="Z6" s="167"/>
      <c r="AA6" s="151"/>
      <c r="AB6" s="152"/>
      <c r="AC6" s="150">
        <f t="shared" ref="AC6:AC25" si="0">SUM(N6:Z6)</f>
        <v>48.300000000000004</v>
      </c>
      <c r="AD6" s="142"/>
      <c r="AE6" s="142"/>
      <c r="AF6" s="142"/>
    </row>
    <row r="7" spans="1:32" ht="15.75" x14ac:dyDescent="0.25">
      <c r="A7" s="153">
        <v>2</v>
      </c>
      <c r="B7" s="200" t="s">
        <v>5</v>
      </c>
      <c r="C7" s="185"/>
      <c r="D7" s="193">
        <v>1</v>
      </c>
      <c r="E7" s="176">
        <v>9</v>
      </c>
      <c r="F7" s="207">
        <v>6</v>
      </c>
      <c r="G7" s="168">
        <v>1</v>
      </c>
      <c r="H7" s="169">
        <v>3</v>
      </c>
      <c r="I7" s="210">
        <v>1</v>
      </c>
      <c r="J7" s="193">
        <v>1</v>
      </c>
      <c r="K7" s="176">
        <v>7</v>
      </c>
      <c r="L7" s="207">
        <v>6</v>
      </c>
      <c r="M7" s="176"/>
      <c r="N7" s="185">
        <v>2</v>
      </c>
      <c r="O7" s="193">
        <v>11.5</v>
      </c>
      <c r="P7" s="169">
        <v>3.5</v>
      </c>
      <c r="Q7" s="169"/>
      <c r="R7" s="170"/>
      <c r="S7" s="168">
        <v>16</v>
      </c>
      <c r="T7" s="169">
        <v>1.4</v>
      </c>
      <c r="U7" s="169">
        <v>1</v>
      </c>
      <c r="V7" s="170"/>
      <c r="W7" s="193">
        <v>11.5</v>
      </c>
      <c r="X7" s="169">
        <v>1.1000000000000001</v>
      </c>
      <c r="Y7" s="169"/>
      <c r="Z7" s="170"/>
      <c r="AA7" s="155"/>
      <c r="AB7" s="156"/>
      <c r="AC7" s="154">
        <f t="shared" si="0"/>
        <v>48</v>
      </c>
      <c r="AD7" s="142"/>
      <c r="AE7" s="142"/>
      <c r="AF7" s="142"/>
    </row>
    <row r="8" spans="1:32" ht="15.75" x14ac:dyDescent="0.25">
      <c r="A8" s="153">
        <v>3</v>
      </c>
      <c r="B8" s="197" t="s">
        <v>80</v>
      </c>
      <c r="C8" s="185"/>
      <c r="D8" s="193">
        <v>1</v>
      </c>
      <c r="E8" s="176">
        <v>5</v>
      </c>
      <c r="F8" s="207">
        <v>3</v>
      </c>
      <c r="G8" s="168">
        <v>1</v>
      </c>
      <c r="H8" s="169">
        <v>9</v>
      </c>
      <c r="I8" s="210">
        <v>4</v>
      </c>
      <c r="J8" s="193">
        <v>1</v>
      </c>
      <c r="K8" s="176">
        <v>9</v>
      </c>
      <c r="L8" s="207">
        <v>10</v>
      </c>
      <c r="M8" s="176"/>
      <c r="N8" s="185"/>
      <c r="O8" s="193">
        <v>14</v>
      </c>
      <c r="P8" s="169">
        <v>1.7</v>
      </c>
      <c r="Q8" s="169">
        <v>2</v>
      </c>
      <c r="R8" s="170"/>
      <c r="S8" s="168">
        <v>13</v>
      </c>
      <c r="T8" s="169">
        <v>5.4</v>
      </c>
      <c r="U8" s="169">
        <v>2</v>
      </c>
      <c r="V8" s="170"/>
      <c r="W8" s="193">
        <v>9.5</v>
      </c>
      <c r="X8" s="169"/>
      <c r="Y8" s="169"/>
      <c r="Z8" s="170"/>
      <c r="AA8" s="155"/>
      <c r="AB8" s="156"/>
      <c r="AC8" s="154">
        <f t="shared" si="0"/>
        <v>47.6</v>
      </c>
      <c r="AD8" s="142"/>
      <c r="AE8" s="142"/>
      <c r="AF8" s="142"/>
    </row>
    <row r="9" spans="1:32" ht="15.75" x14ac:dyDescent="0.25">
      <c r="A9" s="153">
        <v>4</v>
      </c>
      <c r="B9" s="200" t="s">
        <v>72</v>
      </c>
      <c r="C9" s="185">
        <v>10</v>
      </c>
      <c r="D9" s="193">
        <v>1</v>
      </c>
      <c r="E9" s="176">
        <v>4</v>
      </c>
      <c r="F9" s="207">
        <v>2</v>
      </c>
      <c r="G9" s="168">
        <v>1</v>
      </c>
      <c r="H9" s="169">
        <v>6</v>
      </c>
      <c r="I9" s="210">
        <v>5</v>
      </c>
      <c r="J9" s="193">
        <v>1</v>
      </c>
      <c r="K9" s="176">
        <v>1</v>
      </c>
      <c r="L9" s="207">
        <v>4</v>
      </c>
      <c r="M9" s="176"/>
      <c r="N9" s="185"/>
      <c r="O9" s="193">
        <v>15</v>
      </c>
      <c r="P9" s="169">
        <v>1.5</v>
      </c>
      <c r="Q9" s="169">
        <v>0.5</v>
      </c>
      <c r="R9" s="170"/>
      <c r="S9" s="168">
        <v>12</v>
      </c>
      <c r="T9" s="169">
        <v>1</v>
      </c>
      <c r="U9" s="169"/>
      <c r="V9" s="170"/>
      <c r="W9" s="193">
        <v>13</v>
      </c>
      <c r="X9" s="169"/>
      <c r="Y9" s="169"/>
      <c r="Z9" s="170"/>
      <c r="AA9" s="155"/>
      <c r="AB9" s="156"/>
      <c r="AC9" s="154">
        <f t="shared" si="0"/>
        <v>43</v>
      </c>
      <c r="AD9" s="142"/>
      <c r="AE9" s="142"/>
      <c r="AF9" s="142"/>
    </row>
    <row r="10" spans="1:32" ht="15.75" x14ac:dyDescent="0.25">
      <c r="A10" s="153">
        <v>5</v>
      </c>
      <c r="B10" s="200" t="s">
        <v>54</v>
      </c>
      <c r="C10" s="185">
        <v>12.5</v>
      </c>
      <c r="D10" s="193">
        <v>2</v>
      </c>
      <c r="E10" s="176">
        <v>6</v>
      </c>
      <c r="F10" s="207">
        <v>4</v>
      </c>
      <c r="G10" s="168">
        <v>1</v>
      </c>
      <c r="H10" s="169">
        <v>4</v>
      </c>
      <c r="I10" s="210">
        <v>2</v>
      </c>
      <c r="J10" s="193">
        <v>1</v>
      </c>
      <c r="K10" s="176">
        <v>2</v>
      </c>
      <c r="L10" s="207">
        <v>1</v>
      </c>
      <c r="M10" s="176"/>
      <c r="N10" s="185"/>
      <c r="O10" s="193">
        <v>7.5</v>
      </c>
      <c r="P10" s="169">
        <v>1.4</v>
      </c>
      <c r="Q10" s="169"/>
      <c r="R10" s="170"/>
      <c r="S10" s="168">
        <v>15</v>
      </c>
      <c r="T10" s="169">
        <v>1.5</v>
      </c>
      <c r="U10" s="169"/>
      <c r="V10" s="170"/>
      <c r="W10" s="193">
        <v>16</v>
      </c>
      <c r="X10" s="169">
        <v>0.7</v>
      </c>
      <c r="Y10" s="169"/>
      <c r="Z10" s="170"/>
      <c r="AA10" s="155"/>
      <c r="AB10" s="156"/>
      <c r="AC10" s="154">
        <f t="shared" si="0"/>
        <v>42.1</v>
      </c>
      <c r="AD10" s="142"/>
      <c r="AE10" s="142"/>
      <c r="AF10" s="142"/>
    </row>
    <row r="11" spans="1:32" ht="15.75" x14ac:dyDescent="0.25">
      <c r="A11" s="153">
        <v>6</v>
      </c>
      <c r="B11" s="198" t="s">
        <v>73</v>
      </c>
      <c r="C11" s="185"/>
      <c r="D11" s="193">
        <v>1</v>
      </c>
      <c r="E11" s="176">
        <v>1</v>
      </c>
      <c r="F11" s="207">
        <v>1</v>
      </c>
      <c r="G11" s="168">
        <v>1</v>
      </c>
      <c r="H11" s="169">
        <v>5</v>
      </c>
      <c r="I11" s="210">
        <v>8</v>
      </c>
      <c r="J11" s="193">
        <v>1</v>
      </c>
      <c r="K11" s="176">
        <v>8</v>
      </c>
      <c r="L11" s="207">
        <v>8</v>
      </c>
      <c r="M11" s="176"/>
      <c r="N11" s="185"/>
      <c r="O11" s="193">
        <v>16</v>
      </c>
      <c r="P11" s="169"/>
      <c r="Q11" s="169"/>
      <c r="R11" s="170"/>
      <c r="S11" s="168"/>
      <c r="T11" s="169">
        <v>10.5</v>
      </c>
      <c r="U11" s="169">
        <v>1.5</v>
      </c>
      <c r="V11" s="170"/>
      <c r="W11" s="193">
        <v>10.5</v>
      </c>
      <c r="X11" s="169"/>
      <c r="Y11" s="169">
        <v>2</v>
      </c>
      <c r="Z11" s="170"/>
      <c r="AA11" s="155"/>
      <c r="AB11" s="156"/>
      <c r="AC11" s="154">
        <f t="shared" si="0"/>
        <v>40.5</v>
      </c>
      <c r="AD11" s="142"/>
      <c r="AE11" s="142"/>
      <c r="AF11" s="142"/>
    </row>
    <row r="12" spans="1:32" ht="15" customHeight="1" x14ac:dyDescent="0.25">
      <c r="A12" s="153">
        <v>7</v>
      </c>
      <c r="B12" s="198" t="s">
        <v>60</v>
      </c>
      <c r="C12" s="185">
        <v>5</v>
      </c>
      <c r="D12" s="193">
        <v>1</v>
      </c>
      <c r="E12" s="176">
        <v>6</v>
      </c>
      <c r="F12" s="207">
        <v>4</v>
      </c>
      <c r="G12" s="168">
        <v>1</v>
      </c>
      <c r="H12" s="169">
        <v>7</v>
      </c>
      <c r="I12" s="210">
        <v>10</v>
      </c>
      <c r="J12" s="196">
        <v>2</v>
      </c>
      <c r="K12" s="176">
        <v>9</v>
      </c>
      <c r="L12" s="207">
        <v>3</v>
      </c>
      <c r="M12" s="176"/>
      <c r="N12" s="185">
        <v>0.5</v>
      </c>
      <c r="O12" s="193">
        <v>13</v>
      </c>
      <c r="P12" s="169">
        <v>1.9</v>
      </c>
      <c r="Q12" s="169">
        <v>1</v>
      </c>
      <c r="R12" s="170"/>
      <c r="S12" s="168">
        <v>9.5</v>
      </c>
      <c r="T12" s="169"/>
      <c r="U12" s="169"/>
      <c r="V12" s="170"/>
      <c r="W12" s="193">
        <v>8.5</v>
      </c>
      <c r="X12" s="169">
        <v>4.2</v>
      </c>
      <c r="Y12" s="169">
        <v>1.5</v>
      </c>
      <c r="Z12" s="170"/>
      <c r="AA12" s="155"/>
      <c r="AB12" s="156"/>
      <c r="AC12" s="154">
        <f t="shared" si="0"/>
        <v>40.1</v>
      </c>
    </row>
    <row r="13" spans="1:32" ht="15.75" x14ac:dyDescent="0.25">
      <c r="A13" s="153">
        <v>8</v>
      </c>
      <c r="B13" s="200" t="s">
        <v>71</v>
      </c>
      <c r="C13" s="185" t="s">
        <v>27</v>
      </c>
      <c r="D13" s="193">
        <v>1</v>
      </c>
      <c r="E13" s="176">
        <v>3</v>
      </c>
      <c r="F13" s="207">
        <v>10</v>
      </c>
      <c r="G13" s="168">
        <v>2</v>
      </c>
      <c r="H13" s="169">
        <v>8</v>
      </c>
      <c r="I13" s="210">
        <v>2</v>
      </c>
      <c r="J13" s="196">
        <v>2</v>
      </c>
      <c r="K13" s="176">
        <v>8</v>
      </c>
      <c r="L13" s="207">
        <v>4</v>
      </c>
      <c r="M13" s="176"/>
      <c r="N13" s="185"/>
      <c r="O13" s="193">
        <v>9.5</v>
      </c>
      <c r="P13" s="169"/>
      <c r="Q13" s="169"/>
      <c r="R13" s="170">
        <f>-1-1</f>
        <v>-2</v>
      </c>
      <c r="S13" s="168">
        <v>9.5</v>
      </c>
      <c r="T13" s="169">
        <v>4.2</v>
      </c>
      <c r="U13" s="169"/>
      <c r="V13" s="170"/>
      <c r="W13" s="193">
        <v>7.5</v>
      </c>
      <c r="X13" s="169">
        <v>2.8</v>
      </c>
      <c r="Y13" s="169">
        <v>2.5</v>
      </c>
      <c r="Z13" s="170"/>
      <c r="AA13" s="155"/>
      <c r="AB13" s="156"/>
      <c r="AC13" s="154">
        <f t="shared" si="0"/>
        <v>34</v>
      </c>
    </row>
    <row r="14" spans="1:32" ht="15.75" x14ac:dyDescent="0.25">
      <c r="A14" s="153">
        <v>9</v>
      </c>
      <c r="B14" s="221" t="s">
        <v>44</v>
      </c>
      <c r="C14" s="185" t="s">
        <v>27</v>
      </c>
      <c r="D14" s="193">
        <v>2</v>
      </c>
      <c r="E14" s="176">
        <v>7</v>
      </c>
      <c r="F14" s="207">
        <v>2</v>
      </c>
      <c r="G14" s="168">
        <v>2</v>
      </c>
      <c r="H14" s="169">
        <v>9</v>
      </c>
      <c r="I14" s="210">
        <v>5</v>
      </c>
      <c r="J14" s="193">
        <v>1</v>
      </c>
      <c r="K14" s="176">
        <v>6</v>
      </c>
      <c r="L14" s="207">
        <v>7</v>
      </c>
      <c r="M14" s="176"/>
      <c r="N14" s="185"/>
      <c r="O14" s="193">
        <v>9.5</v>
      </c>
      <c r="P14" s="169">
        <v>3.5</v>
      </c>
      <c r="Q14" s="169"/>
      <c r="R14" s="170"/>
      <c r="S14" s="168">
        <v>6.5</v>
      </c>
      <c r="T14" s="169">
        <v>2.8</v>
      </c>
      <c r="U14" s="169">
        <v>0.5</v>
      </c>
      <c r="V14" s="170"/>
      <c r="W14" s="193">
        <v>11</v>
      </c>
      <c r="X14" s="169"/>
      <c r="Y14" s="169"/>
      <c r="Z14" s="170"/>
      <c r="AA14" s="155"/>
      <c r="AB14" s="156"/>
      <c r="AC14" s="154">
        <f t="shared" si="0"/>
        <v>33.799999999999997</v>
      </c>
    </row>
    <row r="15" spans="1:32" ht="15.75" x14ac:dyDescent="0.25">
      <c r="A15" s="153">
        <v>10</v>
      </c>
      <c r="B15" s="203" t="s">
        <v>62</v>
      </c>
      <c r="C15" s="185">
        <v>10</v>
      </c>
      <c r="D15" s="193">
        <v>2</v>
      </c>
      <c r="E15" s="176">
        <v>3</v>
      </c>
      <c r="F15" s="207">
        <v>1</v>
      </c>
      <c r="G15" s="168">
        <v>1</v>
      </c>
      <c r="H15" s="169">
        <v>1</v>
      </c>
      <c r="I15" s="210">
        <v>9</v>
      </c>
      <c r="J15" s="196">
        <v>2</v>
      </c>
      <c r="K15" s="176">
        <v>2</v>
      </c>
      <c r="L15" s="207">
        <v>1</v>
      </c>
      <c r="M15" s="176"/>
      <c r="N15" s="185"/>
      <c r="O15" s="193">
        <v>10.5</v>
      </c>
      <c r="P15" s="169">
        <v>1.4</v>
      </c>
      <c r="Q15" s="169"/>
      <c r="R15" s="170"/>
      <c r="S15" s="168">
        <v>10</v>
      </c>
      <c r="T15" s="169"/>
      <c r="U15" s="169"/>
      <c r="V15" s="170"/>
      <c r="W15" s="193">
        <v>10.5</v>
      </c>
      <c r="X15" s="169">
        <v>0.7</v>
      </c>
      <c r="Y15" s="169"/>
      <c r="Z15" s="170"/>
      <c r="AA15" s="155"/>
      <c r="AB15" s="156"/>
      <c r="AC15" s="154">
        <f t="shared" si="0"/>
        <v>33.1</v>
      </c>
    </row>
    <row r="16" spans="1:32" ht="15.75" x14ac:dyDescent="0.25">
      <c r="A16" s="153">
        <v>11</v>
      </c>
      <c r="B16" s="202" t="s">
        <v>46</v>
      </c>
      <c r="C16" s="185" t="s">
        <v>27</v>
      </c>
      <c r="D16" s="193">
        <v>1</v>
      </c>
      <c r="E16" s="176">
        <v>7</v>
      </c>
      <c r="F16" s="207">
        <v>5</v>
      </c>
      <c r="G16" s="168">
        <v>1</v>
      </c>
      <c r="H16" s="169">
        <v>8</v>
      </c>
      <c r="I16" s="210">
        <v>7</v>
      </c>
      <c r="J16" s="193">
        <v>1</v>
      </c>
      <c r="K16" s="176">
        <v>3</v>
      </c>
      <c r="L16" s="207">
        <v>2</v>
      </c>
      <c r="M16" s="176"/>
      <c r="N16" s="185">
        <v>1</v>
      </c>
      <c r="O16" s="193">
        <v>12</v>
      </c>
      <c r="P16" s="169">
        <v>2.1</v>
      </c>
      <c r="Q16" s="169">
        <v>1.5</v>
      </c>
      <c r="R16" s="170">
        <v>-5</v>
      </c>
      <c r="S16" s="168">
        <v>11</v>
      </c>
      <c r="T16" s="169">
        <v>1.2</v>
      </c>
      <c r="U16" s="169"/>
      <c r="V16" s="170">
        <v>-8</v>
      </c>
      <c r="W16" s="193">
        <v>15</v>
      </c>
      <c r="X16" s="169">
        <v>0.7</v>
      </c>
      <c r="Y16" s="169"/>
      <c r="Z16" s="170"/>
      <c r="AA16" s="155"/>
      <c r="AB16" s="156"/>
      <c r="AC16" s="154">
        <f t="shared" si="0"/>
        <v>31.5</v>
      </c>
    </row>
    <row r="17" spans="1:29" ht="15.75" x14ac:dyDescent="0.25">
      <c r="A17" s="153">
        <v>12</v>
      </c>
      <c r="B17" s="198" t="s">
        <v>48</v>
      </c>
      <c r="C17" s="185" t="s">
        <v>27</v>
      </c>
      <c r="D17" s="193">
        <v>1</v>
      </c>
      <c r="E17" s="176">
        <v>8</v>
      </c>
      <c r="F17" s="207">
        <v>9</v>
      </c>
      <c r="G17" s="168">
        <v>2</v>
      </c>
      <c r="H17" s="169">
        <v>10</v>
      </c>
      <c r="I17" s="210">
        <v>8</v>
      </c>
      <c r="J17" s="196">
        <v>1</v>
      </c>
      <c r="K17" s="176">
        <v>5</v>
      </c>
      <c r="L17" s="207">
        <v>5</v>
      </c>
      <c r="M17" s="176"/>
      <c r="N17" s="185">
        <v>1.5</v>
      </c>
      <c r="O17" s="193">
        <v>10</v>
      </c>
      <c r="P17" s="169"/>
      <c r="Q17" s="169"/>
      <c r="R17" s="170"/>
      <c r="S17" s="168">
        <v>5</v>
      </c>
      <c r="T17" s="169">
        <v>1.4</v>
      </c>
      <c r="U17" s="169"/>
      <c r="V17" s="170"/>
      <c r="W17" s="193">
        <v>12</v>
      </c>
      <c r="X17" s="169"/>
      <c r="Y17" s="169"/>
      <c r="Z17" s="170"/>
      <c r="AA17" s="155"/>
      <c r="AB17" s="156"/>
      <c r="AC17" s="154">
        <f t="shared" si="0"/>
        <v>29.9</v>
      </c>
    </row>
    <row r="18" spans="1:29" ht="15.75" x14ac:dyDescent="0.25">
      <c r="A18" s="153">
        <v>13</v>
      </c>
      <c r="B18" s="198" t="s">
        <v>58</v>
      </c>
      <c r="C18" s="185" t="s">
        <v>27</v>
      </c>
      <c r="D18" s="193">
        <v>1</v>
      </c>
      <c r="E18" s="176">
        <v>2</v>
      </c>
      <c r="F18" s="207">
        <v>7</v>
      </c>
      <c r="G18" s="168">
        <v>2</v>
      </c>
      <c r="H18" s="169">
        <v>1</v>
      </c>
      <c r="I18" s="210">
        <v>1</v>
      </c>
      <c r="J18" s="193">
        <v>2</v>
      </c>
      <c r="K18" s="176">
        <v>4</v>
      </c>
      <c r="L18" s="207">
        <v>5</v>
      </c>
      <c r="M18" s="176"/>
      <c r="N18" s="185"/>
      <c r="O18" s="193">
        <v>11</v>
      </c>
      <c r="P18" s="169"/>
      <c r="Q18" s="169"/>
      <c r="R18" s="170"/>
      <c r="S18" s="168">
        <v>10.5</v>
      </c>
      <c r="T18" s="169"/>
      <c r="U18" s="169"/>
      <c r="V18" s="170"/>
      <c r="W18" s="193">
        <v>6.5</v>
      </c>
      <c r="X18" s="169"/>
      <c r="Y18" s="169"/>
      <c r="Z18" s="170"/>
      <c r="AA18" s="155"/>
      <c r="AB18" s="156"/>
      <c r="AC18" s="154">
        <f t="shared" si="0"/>
        <v>28</v>
      </c>
    </row>
    <row r="19" spans="1:29" ht="15.75" x14ac:dyDescent="0.25">
      <c r="A19" s="153">
        <v>14</v>
      </c>
      <c r="B19" s="200" t="s">
        <v>49</v>
      </c>
      <c r="C19" s="185">
        <v>5</v>
      </c>
      <c r="D19" s="193">
        <v>2</v>
      </c>
      <c r="E19" s="176">
        <v>2</v>
      </c>
      <c r="F19" s="207">
        <v>3</v>
      </c>
      <c r="G19" s="168">
        <v>2</v>
      </c>
      <c r="H19" s="169">
        <v>6</v>
      </c>
      <c r="I19" s="210">
        <v>4</v>
      </c>
      <c r="J19" s="196">
        <v>1</v>
      </c>
      <c r="K19" s="176">
        <v>4</v>
      </c>
      <c r="L19" s="207">
        <v>3</v>
      </c>
      <c r="M19" s="176"/>
      <c r="N19" s="185"/>
      <c r="O19" s="193">
        <v>8.5</v>
      </c>
      <c r="P19" s="169"/>
      <c r="Q19" s="169"/>
      <c r="R19" s="170"/>
      <c r="S19" s="168">
        <v>7.5</v>
      </c>
      <c r="T19" s="169">
        <v>1.4</v>
      </c>
      <c r="U19" s="169"/>
      <c r="V19" s="170">
        <v>-8</v>
      </c>
      <c r="W19" s="193">
        <v>14</v>
      </c>
      <c r="X19" s="169">
        <v>0.8</v>
      </c>
      <c r="Y19" s="169">
        <v>1</v>
      </c>
      <c r="Z19" s="170"/>
      <c r="AA19" s="155"/>
      <c r="AB19" s="156"/>
      <c r="AC19" s="154">
        <f t="shared" si="0"/>
        <v>25.2</v>
      </c>
    </row>
    <row r="20" spans="1:29" ht="15.75" x14ac:dyDescent="0.25">
      <c r="A20" s="153">
        <v>15</v>
      </c>
      <c r="B20" s="202" t="s">
        <v>57</v>
      </c>
      <c r="C20" s="185" t="s">
        <v>27</v>
      </c>
      <c r="D20" s="193">
        <v>2</v>
      </c>
      <c r="E20" s="176">
        <v>10</v>
      </c>
      <c r="F20" s="207">
        <v>9</v>
      </c>
      <c r="G20" s="168">
        <v>1</v>
      </c>
      <c r="H20" s="169">
        <v>2</v>
      </c>
      <c r="I20" s="210">
        <v>3</v>
      </c>
      <c r="J20" s="196">
        <v>2</v>
      </c>
      <c r="K20" s="176">
        <v>10</v>
      </c>
      <c r="L20" s="207">
        <v>9</v>
      </c>
      <c r="M20" s="176"/>
      <c r="N20" s="185"/>
      <c r="O20" s="193">
        <v>4.5</v>
      </c>
      <c r="P20" s="169">
        <v>0.7</v>
      </c>
      <c r="Q20" s="169"/>
      <c r="R20" s="170"/>
      <c r="S20" s="168">
        <v>14</v>
      </c>
      <c r="T20" s="169"/>
      <c r="U20" s="169"/>
      <c r="V20" s="170"/>
      <c r="W20" s="193">
        <v>4.5</v>
      </c>
      <c r="X20" s="169">
        <v>0.7</v>
      </c>
      <c r="Y20" s="169"/>
      <c r="Z20" s="170"/>
      <c r="AA20" s="155"/>
      <c r="AB20" s="156"/>
      <c r="AC20" s="154">
        <f t="shared" si="0"/>
        <v>24.4</v>
      </c>
    </row>
    <row r="21" spans="1:29" ht="15.75" x14ac:dyDescent="0.25">
      <c r="A21" s="153">
        <v>16</v>
      </c>
      <c r="B21" s="202" t="s">
        <v>76</v>
      </c>
      <c r="C21" s="185" t="s">
        <v>27</v>
      </c>
      <c r="D21" s="193">
        <v>2</v>
      </c>
      <c r="E21" s="176">
        <v>1</v>
      </c>
      <c r="F21" s="207">
        <v>7</v>
      </c>
      <c r="G21" s="168">
        <v>2</v>
      </c>
      <c r="H21" s="169">
        <v>2</v>
      </c>
      <c r="I21" s="210">
        <v>9</v>
      </c>
      <c r="J21" s="196">
        <v>2</v>
      </c>
      <c r="K21" s="176">
        <v>1</v>
      </c>
      <c r="L21" s="207">
        <v>2</v>
      </c>
      <c r="M21" s="176"/>
      <c r="N21" s="185"/>
      <c r="O21" s="193">
        <v>5.5</v>
      </c>
      <c r="P21" s="169"/>
      <c r="Q21" s="169"/>
      <c r="R21" s="170"/>
      <c r="S21" s="168">
        <v>4.5</v>
      </c>
      <c r="T21" s="169"/>
      <c r="U21" s="169"/>
      <c r="V21" s="170"/>
      <c r="W21" s="193">
        <v>9.5</v>
      </c>
      <c r="X21" s="169"/>
      <c r="Y21" s="169"/>
      <c r="Z21" s="170"/>
      <c r="AA21" s="155"/>
      <c r="AB21" s="156"/>
      <c r="AC21" s="154">
        <f t="shared" si="0"/>
        <v>19.5</v>
      </c>
    </row>
    <row r="22" spans="1:29" ht="15.75" x14ac:dyDescent="0.25">
      <c r="A22" s="153">
        <v>17</v>
      </c>
      <c r="B22" s="200" t="s">
        <v>70</v>
      </c>
      <c r="C22" s="185">
        <v>12.5</v>
      </c>
      <c r="D22" s="193">
        <v>2</v>
      </c>
      <c r="E22" s="176">
        <v>5</v>
      </c>
      <c r="F22" s="207">
        <v>5</v>
      </c>
      <c r="G22" s="168">
        <v>2</v>
      </c>
      <c r="H22" s="169">
        <v>3</v>
      </c>
      <c r="I22" s="210">
        <v>3</v>
      </c>
      <c r="J22" s="193">
        <v>2</v>
      </c>
      <c r="K22" s="176">
        <v>5</v>
      </c>
      <c r="L22" s="207">
        <v>10</v>
      </c>
      <c r="M22" s="176"/>
      <c r="N22" s="185"/>
      <c r="O22" s="193">
        <v>6.5</v>
      </c>
      <c r="P22" s="169"/>
      <c r="Q22" s="169"/>
      <c r="R22" s="170"/>
      <c r="S22" s="168">
        <v>8.5</v>
      </c>
      <c r="T22" s="169"/>
      <c r="U22" s="169"/>
      <c r="V22" s="170"/>
      <c r="W22" s="193">
        <v>4</v>
      </c>
      <c r="X22" s="169"/>
      <c r="Y22" s="169"/>
      <c r="Z22" s="170"/>
      <c r="AA22" s="155"/>
      <c r="AB22" s="156"/>
      <c r="AC22" s="154">
        <f t="shared" si="0"/>
        <v>19</v>
      </c>
    </row>
    <row r="23" spans="1:29" ht="15.75" x14ac:dyDescent="0.25">
      <c r="A23" s="153">
        <v>18</v>
      </c>
      <c r="B23" s="198" t="s">
        <v>79</v>
      </c>
      <c r="C23" s="185"/>
      <c r="D23" s="193">
        <v>2</v>
      </c>
      <c r="E23" s="176">
        <v>9</v>
      </c>
      <c r="F23" s="207">
        <v>8</v>
      </c>
      <c r="G23" s="168">
        <v>2</v>
      </c>
      <c r="H23" s="169">
        <v>7</v>
      </c>
      <c r="I23" s="210">
        <v>7</v>
      </c>
      <c r="J23" s="193">
        <v>2</v>
      </c>
      <c r="K23" s="176">
        <v>6</v>
      </c>
      <c r="L23" s="207">
        <v>7</v>
      </c>
      <c r="M23" s="176"/>
      <c r="N23" s="185"/>
      <c r="O23" s="193">
        <v>5</v>
      </c>
      <c r="P23" s="169">
        <v>0.7</v>
      </c>
      <c r="Q23" s="169"/>
      <c r="R23" s="170"/>
      <c r="S23" s="168">
        <v>5.5</v>
      </c>
      <c r="T23" s="169"/>
      <c r="U23" s="169"/>
      <c r="V23" s="170"/>
      <c r="W23" s="193">
        <v>5.5</v>
      </c>
      <c r="X23" s="169"/>
      <c r="Y23" s="169"/>
      <c r="Z23" s="170"/>
      <c r="AA23" s="155"/>
      <c r="AB23" s="156"/>
      <c r="AC23" s="154">
        <f t="shared" si="0"/>
        <v>16.7</v>
      </c>
    </row>
    <row r="24" spans="1:29" ht="15.75" x14ac:dyDescent="0.25">
      <c r="A24" s="153">
        <v>19</v>
      </c>
      <c r="B24" s="202" t="s">
        <v>75</v>
      </c>
      <c r="C24" s="185">
        <v>12.5</v>
      </c>
      <c r="D24" s="193">
        <v>2</v>
      </c>
      <c r="E24" s="176">
        <v>8</v>
      </c>
      <c r="F24" s="207">
        <v>10</v>
      </c>
      <c r="G24" s="168">
        <v>2</v>
      </c>
      <c r="H24" s="169">
        <v>5</v>
      </c>
      <c r="I24" s="210">
        <v>10</v>
      </c>
      <c r="J24" s="196">
        <v>2</v>
      </c>
      <c r="K24" s="176">
        <v>3</v>
      </c>
      <c r="L24" s="207">
        <v>8</v>
      </c>
      <c r="M24" s="176"/>
      <c r="N24" s="185"/>
      <c r="O24" s="193">
        <v>4</v>
      </c>
      <c r="P24" s="169"/>
      <c r="Q24" s="169"/>
      <c r="R24" s="170"/>
      <c r="S24" s="168">
        <v>4</v>
      </c>
      <c r="T24" s="169"/>
      <c r="U24" s="169"/>
      <c r="V24" s="170"/>
      <c r="W24" s="193">
        <v>5</v>
      </c>
      <c r="X24" s="169"/>
      <c r="Y24" s="169"/>
      <c r="Z24" s="170"/>
      <c r="AA24" s="155"/>
      <c r="AB24" s="156"/>
      <c r="AC24" s="154">
        <f t="shared" si="0"/>
        <v>13</v>
      </c>
    </row>
    <row r="25" spans="1:29" ht="15.75" x14ac:dyDescent="0.25">
      <c r="A25" s="153">
        <v>20</v>
      </c>
      <c r="B25" s="198" t="s">
        <v>78</v>
      </c>
      <c r="C25" s="185" t="s">
        <v>27</v>
      </c>
      <c r="D25" s="193">
        <v>2</v>
      </c>
      <c r="E25" s="176">
        <v>4</v>
      </c>
      <c r="F25" s="207">
        <v>6</v>
      </c>
      <c r="G25" s="168">
        <v>2</v>
      </c>
      <c r="H25" s="169">
        <v>4</v>
      </c>
      <c r="I25" s="210">
        <v>6</v>
      </c>
      <c r="J25" s="193">
        <v>2</v>
      </c>
      <c r="K25" s="176">
        <v>7</v>
      </c>
      <c r="L25" s="207">
        <v>6</v>
      </c>
      <c r="M25" s="176"/>
      <c r="N25" s="185"/>
      <c r="O25" s="193">
        <v>6</v>
      </c>
      <c r="P25" s="169"/>
      <c r="Q25" s="169"/>
      <c r="R25" s="170"/>
      <c r="S25" s="168">
        <v>6</v>
      </c>
      <c r="T25" s="169"/>
      <c r="U25" s="169"/>
      <c r="V25" s="170">
        <v>-8</v>
      </c>
      <c r="W25" s="193">
        <v>6</v>
      </c>
      <c r="X25" s="169">
        <v>0.7</v>
      </c>
      <c r="Y25" s="169"/>
      <c r="Z25" s="170"/>
      <c r="AA25" s="155"/>
      <c r="AB25" s="156"/>
      <c r="AC25" s="154">
        <f t="shared" si="0"/>
        <v>10.7</v>
      </c>
    </row>
    <row r="26" spans="1:29" ht="15.75" hidden="1" x14ac:dyDescent="0.25">
      <c r="A26" s="153">
        <v>21</v>
      </c>
      <c r="B26" s="200" t="s">
        <v>74</v>
      </c>
      <c r="C26" s="185"/>
      <c r="D26" s="193"/>
      <c r="E26" s="176"/>
      <c r="F26" s="207"/>
      <c r="G26" s="168"/>
      <c r="H26" s="169"/>
      <c r="I26" s="210"/>
      <c r="J26" s="196"/>
      <c r="K26" s="176"/>
      <c r="L26" s="207"/>
      <c r="M26" s="176"/>
      <c r="N26" s="185"/>
      <c r="O26" s="193"/>
      <c r="P26" s="169"/>
      <c r="Q26" s="169"/>
      <c r="R26" s="170"/>
      <c r="S26" s="168"/>
      <c r="T26" s="169"/>
      <c r="U26" s="169"/>
      <c r="V26" s="170"/>
      <c r="W26" s="193"/>
      <c r="X26" s="169"/>
      <c r="Y26" s="169"/>
      <c r="Z26" s="170"/>
      <c r="AA26" s="155"/>
      <c r="AB26" s="156"/>
      <c r="AC26" s="154">
        <f t="shared" ref="AC26:AC30" si="1">SUM(N26:Z26)</f>
        <v>0</v>
      </c>
    </row>
    <row r="27" spans="1:29" ht="15.75" hidden="1" x14ac:dyDescent="0.25">
      <c r="A27" s="153">
        <v>22</v>
      </c>
      <c r="B27" s="197"/>
      <c r="C27" s="185"/>
      <c r="D27" s="193"/>
      <c r="E27" s="176"/>
      <c r="F27" s="207"/>
      <c r="G27" s="168"/>
      <c r="H27" s="169"/>
      <c r="I27" s="210"/>
      <c r="J27" s="196"/>
      <c r="K27" s="176"/>
      <c r="L27" s="207"/>
      <c r="M27" s="176"/>
      <c r="N27" s="185"/>
      <c r="O27" s="193"/>
      <c r="P27" s="169"/>
      <c r="Q27" s="169"/>
      <c r="R27" s="170"/>
      <c r="S27" s="168"/>
      <c r="T27" s="169"/>
      <c r="U27" s="169"/>
      <c r="V27" s="170"/>
      <c r="W27" s="193"/>
      <c r="X27" s="169"/>
      <c r="Y27" s="169"/>
      <c r="Z27" s="170"/>
      <c r="AA27" s="155"/>
      <c r="AB27" s="156"/>
      <c r="AC27" s="154">
        <f t="shared" si="1"/>
        <v>0</v>
      </c>
    </row>
    <row r="28" spans="1:29" ht="15.75" hidden="1" x14ac:dyDescent="0.25">
      <c r="A28" s="153">
        <v>23</v>
      </c>
      <c r="B28" s="201"/>
      <c r="C28" s="185"/>
      <c r="D28" s="193"/>
      <c r="E28" s="176"/>
      <c r="F28" s="207"/>
      <c r="G28" s="168"/>
      <c r="H28" s="169"/>
      <c r="I28" s="210"/>
      <c r="J28" s="193"/>
      <c r="K28" s="176"/>
      <c r="L28" s="207"/>
      <c r="M28" s="176"/>
      <c r="N28" s="185"/>
      <c r="O28" s="193"/>
      <c r="P28" s="169"/>
      <c r="Q28" s="169"/>
      <c r="R28" s="170"/>
      <c r="S28" s="168"/>
      <c r="T28" s="169"/>
      <c r="U28" s="169"/>
      <c r="V28" s="170"/>
      <c r="W28" s="193"/>
      <c r="X28" s="169"/>
      <c r="Y28" s="169"/>
      <c r="Z28" s="170"/>
      <c r="AA28" s="155"/>
      <c r="AB28" s="156"/>
      <c r="AC28" s="154">
        <f t="shared" si="1"/>
        <v>0</v>
      </c>
    </row>
    <row r="29" spans="1:29" ht="15.75" hidden="1" x14ac:dyDescent="0.25">
      <c r="A29" s="157">
        <v>24</v>
      </c>
      <c r="B29" s="200"/>
      <c r="C29" s="186"/>
      <c r="D29" s="195"/>
      <c r="E29" s="177"/>
      <c r="F29" s="208"/>
      <c r="G29" s="168"/>
      <c r="H29" s="171"/>
      <c r="I29" s="211"/>
      <c r="J29" s="196"/>
      <c r="K29" s="177"/>
      <c r="L29" s="208"/>
      <c r="M29" s="177"/>
      <c r="N29" s="186"/>
      <c r="O29" s="193"/>
      <c r="P29" s="169"/>
      <c r="Q29" s="169"/>
      <c r="R29" s="170"/>
      <c r="S29" s="168"/>
      <c r="T29" s="169"/>
      <c r="U29" s="169"/>
      <c r="V29" s="170"/>
      <c r="W29" s="193"/>
      <c r="X29" s="169"/>
      <c r="Y29" s="169"/>
      <c r="Z29" s="170"/>
      <c r="AA29" s="159"/>
      <c r="AB29" s="160"/>
      <c r="AC29" s="158">
        <f t="shared" si="1"/>
        <v>0</v>
      </c>
    </row>
    <row r="30" spans="1:29" ht="15.75" hidden="1" thickBot="1" x14ac:dyDescent="0.25">
      <c r="A30" s="161">
        <v>25</v>
      </c>
      <c r="B30" s="205"/>
      <c r="C30" s="187"/>
      <c r="D30" s="194"/>
      <c r="E30" s="178"/>
      <c r="F30" s="174"/>
      <c r="G30" s="172"/>
      <c r="H30" s="173"/>
      <c r="I30" s="178"/>
      <c r="J30" s="194"/>
      <c r="K30" s="178"/>
      <c r="L30" s="174"/>
      <c r="M30" s="178"/>
      <c r="N30" s="187"/>
      <c r="O30" s="194"/>
      <c r="P30" s="173"/>
      <c r="Q30" s="173"/>
      <c r="R30" s="174"/>
      <c r="S30" s="172"/>
      <c r="T30" s="173"/>
      <c r="U30" s="173"/>
      <c r="V30" s="174"/>
      <c r="W30" s="194"/>
      <c r="X30" s="173"/>
      <c r="Y30" s="173"/>
      <c r="Z30" s="174"/>
      <c r="AA30" s="155"/>
      <c r="AB30" s="156"/>
      <c r="AC30" s="162">
        <f t="shared" si="1"/>
        <v>0</v>
      </c>
    </row>
  </sheetData>
  <sortState ref="B6:AC25">
    <sortCondition descending="1" ref="AC6:AC25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S4:V4"/>
    <mergeCell ref="J4:J5"/>
    <mergeCell ref="K4:K5"/>
    <mergeCell ref="L4:L5"/>
    <mergeCell ref="N4:N5"/>
    <mergeCell ref="O4:R4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1" sqref="B21"/>
    </sheetView>
  </sheetViews>
  <sheetFormatPr defaultRowHeight="15" x14ac:dyDescent="0.2"/>
  <cols>
    <col min="1" max="1" width="5.28515625" style="141" customWidth="1"/>
    <col min="2" max="2" width="47.28515625" style="142" customWidth="1"/>
    <col min="3" max="3" width="8.28515625" style="142" customWidth="1"/>
    <col min="4" max="5" width="4.5703125" style="163" customWidth="1"/>
    <col min="6" max="8" width="5.28515625" style="164" customWidth="1"/>
    <col min="9" max="9" width="4.5703125" style="163" customWidth="1"/>
    <col min="10" max="12" width="5.28515625" style="164" customWidth="1"/>
    <col min="13" max="13" width="5.28515625" style="164" hidden="1" customWidth="1"/>
    <col min="14" max="15" width="6.7109375" style="164" customWidth="1"/>
    <col min="16" max="16" width="8" style="164" customWidth="1"/>
    <col min="17" max="17" width="6.7109375" style="164" customWidth="1"/>
    <col min="18" max="18" width="8.7109375" style="164" customWidth="1"/>
    <col min="19" max="19" width="6.7109375" style="164" customWidth="1"/>
    <col min="20" max="20" width="8" style="164" customWidth="1"/>
    <col min="21" max="21" width="6.7109375" style="164" customWidth="1"/>
    <col min="22" max="22" width="8.7109375" style="164" customWidth="1"/>
    <col min="23" max="23" width="6.7109375" style="164" customWidth="1"/>
    <col min="24" max="24" width="8" style="164" customWidth="1"/>
    <col min="25" max="25" width="6.7109375" style="164" customWidth="1"/>
    <col min="26" max="26" width="8.7109375" style="164" customWidth="1"/>
    <col min="27" max="27" width="4.7109375" style="164" hidden="1" customWidth="1"/>
    <col min="28" max="28" width="10.7109375" style="164" hidden="1" customWidth="1"/>
    <col min="29" max="29" width="10.7109375" style="164" customWidth="1"/>
    <col min="30" max="271" width="9.140625" style="141"/>
    <col min="272" max="272" width="5.28515625" style="141" customWidth="1"/>
    <col min="273" max="273" width="25" style="141" customWidth="1"/>
    <col min="274" max="274" width="8.28515625" style="141" customWidth="1"/>
    <col min="275" max="275" width="4.5703125" style="141" customWidth="1"/>
    <col min="276" max="277" width="5.28515625" style="141" customWidth="1"/>
    <col min="278" max="278" width="0" style="141" hidden="1" customWidth="1"/>
    <col min="279" max="279" width="6.7109375" style="141" customWidth="1"/>
    <col min="280" max="280" width="7.5703125" style="141" customWidth="1"/>
    <col min="281" max="282" width="7.7109375" style="141" customWidth="1"/>
    <col min="283" max="284" width="0" style="141" hidden="1" customWidth="1"/>
    <col min="285" max="285" width="10.7109375" style="141" customWidth="1"/>
    <col min="286" max="527" width="9.140625" style="141"/>
    <col min="528" max="528" width="5.28515625" style="141" customWidth="1"/>
    <col min="529" max="529" width="25" style="141" customWidth="1"/>
    <col min="530" max="530" width="8.28515625" style="141" customWidth="1"/>
    <col min="531" max="531" width="4.5703125" style="141" customWidth="1"/>
    <col min="532" max="533" width="5.28515625" style="141" customWidth="1"/>
    <col min="534" max="534" width="0" style="141" hidden="1" customWidth="1"/>
    <col min="535" max="535" width="6.7109375" style="141" customWidth="1"/>
    <col min="536" max="536" width="7.5703125" style="141" customWidth="1"/>
    <col min="537" max="538" width="7.7109375" style="141" customWidth="1"/>
    <col min="539" max="540" width="0" style="141" hidden="1" customWidth="1"/>
    <col min="541" max="541" width="10.7109375" style="141" customWidth="1"/>
    <col min="542" max="783" width="9.140625" style="141"/>
    <col min="784" max="784" width="5.28515625" style="141" customWidth="1"/>
    <col min="785" max="785" width="25" style="141" customWidth="1"/>
    <col min="786" max="786" width="8.28515625" style="141" customWidth="1"/>
    <col min="787" max="787" width="4.5703125" style="141" customWidth="1"/>
    <col min="788" max="789" width="5.28515625" style="141" customWidth="1"/>
    <col min="790" max="790" width="0" style="141" hidden="1" customWidth="1"/>
    <col min="791" max="791" width="6.7109375" style="141" customWidth="1"/>
    <col min="792" max="792" width="7.5703125" style="141" customWidth="1"/>
    <col min="793" max="794" width="7.7109375" style="141" customWidth="1"/>
    <col min="795" max="796" width="0" style="141" hidden="1" customWidth="1"/>
    <col min="797" max="797" width="10.7109375" style="141" customWidth="1"/>
    <col min="798" max="1039" width="9.140625" style="141"/>
    <col min="1040" max="1040" width="5.28515625" style="141" customWidth="1"/>
    <col min="1041" max="1041" width="25" style="141" customWidth="1"/>
    <col min="1042" max="1042" width="8.28515625" style="141" customWidth="1"/>
    <col min="1043" max="1043" width="4.5703125" style="141" customWidth="1"/>
    <col min="1044" max="1045" width="5.28515625" style="141" customWidth="1"/>
    <col min="1046" max="1046" width="0" style="141" hidden="1" customWidth="1"/>
    <col min="1047" max="1047" width="6.7109375" style="141" customWidth="1"/>
    <col min="1048" max="1048" width="7.5703125" style="141" customWidth="1"/>
    <col min="1049" max="1050" width="7.7109375" style="141" customWidth="1"/>
    <col min="1051" max="1052" width="0" style="141" hidden="1" customWidth="1"/>
    <col min="1053" max="1053" width="10.7109375" style="141" customWidth="1"/>
    <col min="1054" max="1295" width="9.140625" style="141"/>
    <col min="1296" max="1296" width="5.28515625" style="141" customWidth="1"/>
    <col min="1297" max="1297" width="25" style="141" customWidth="1"/>
    <col min="1298" max="1298" width="8.28515625" style="141" customWidth="1"/>
    <col min="1299" max="1299" width="4.5703125" style="141" customWidth="1"/>
    <col min="1300" max="1301" width="5.28515625" style="141" customWidth="1"/>
    <col min="1302" max="1302" width="0" style="141" hidden="1" customWidth="1"/>
    <col min="1303" max="1303" width="6.7109375" style="141" customWidth="1"/>
    <col min="1304" max="1304" width="7.5703125" style="141" customWidth="1"/>
    <col min="1305" max="1306" width="7.7109375" style="141" customWidth="1"/>
    <col min="1307" max="1308" width="0" style="141" hidden="1" customWidth="1"/>
    <col min="1309" max="1309" width="10.7109375" style="141" customWidth="1"/>
    <col min="1310" max="1551" width="9.140625" style="141"/>
    <col min="1552" max="1552" width="5.28515625" style="141" customWidth="1"/>
    <col min="1553" max="1553" width="25" style="141" customWidth="1"/>
    <col min="1554" max="1554" width="8.28515625" style="141" customWidth="1"/>
    <col min="1555" max="1555" width="4.5703125" style="141" customWidth="1"/>
    <col min="1556" max="1557" width="5.28515625" style="141" customWidth="1"/>
    <col min="1558" max="1558" width="0" style="141" hidden="1" customWidth="1"/>
    <col min="1559" max="1559" width="6.7109375" style="141" customWidth="1"/>
    <col min="1560" max="1560" width="7.5703125" style="141" customWidth="1"/>
    <col min="1561" max="1562" width="7.7109375" style="141" customWidth="1"/>
    <col min="1563" max="1564" width="0" style="141" hidden="1" customWidth="1"/>
    <col min="1565" max="1565" width="10.7109375" style="141" customWidth="1"/>
    <col min="1566" max="1807" width="9.140625" style="141"/>
    <col min="1808" max="1808" width="5.28515625" style="141" customWidth="1"/>
    <col min="1809" max="1809" width="25" style="141" customWidth="1"/>
    <col min="1810" max="1810" width="8.28515625" style="141" customWidth="1"/>
    <col min="1811" max="1811" width="4.5703125" style="141" customWidth="1"/>
    <col min="1812" max="1813" width="5.28515625" style="141" customWidth="1"/>
    <col min="1814" max="1814" width="0" style="141" hidden="1" customWidth="1"/>
    <col min="1815" max="1815" width="6.7109375" style="141" customWidth="1"/>
    <col min="1816" max="1816" width="7.5703125" style="141" customWidth="1"/>
    <col min="1817" max="1818" width="7.7109375" style="141" customWidth="1"/>
    <col min="1819" max="1820" width="0" style="141" hidden="1" customWidth="1"/>
    <col min="1821" max="1821" width="10.7109375" style="141" customWidth="1"/>
    <col min="1822" max="2063" width="9.140625" style="141"/>
    <col min="2064" max="2064" width="5.28515625" style="141" customWidth="1"/>
    <col min="2065" max="2065" width="25" style="141" customWidth="1"/>
    <col min="2066" max="2066" width="8.28515625" style="141" customWidth="1"/>
    <col min="2067" max="2067" width="4.5703125" style="141" customWidth="1"/>
    <col min="2068" max="2069" width="5.28515625" style="141" customWidth="1"/>
    <col min="2070" max="2070" width="0" style="141" hidden="1" customWidth="1"/>
    <col min="2071" max="2071" width="6.7109375" style="141" customWidth="1"/>
    <col min="2072" max="2072" width="7.5703125" style="141" customWidth="1"/>
    <col min="2073" max="2074" width="7.7109375" style="141" customWidth="1"/>
    <col min="2075" max="2076" width="0" style="141" hidden="1" customWidth="1"/>
    <col min="2077" max="2077" width="10.7109375" style="141" customWidth="1"/>
    <col min="2078" max="2319" width="9.140625" style="141"/>
    <col min="2320" max="2320" width="5.28515625" style="141" customWidth="1"/>
    <col min="2321" max="2321" width="25" style="141" customWidth="1"/>
    <col min="2322" max="2322" width="8.28515625" style="141" customWidth="1"/>
    <col min="2323" max="2323" width="4.5703125" style="141" customWidth="1"/>
    <col min="2324" max="2325" width="5.28515625" style="141" customWidth="1"/>
    <col min="2326" max="2326" width="0" style="141" hidden="1" customWidth="1"/>
    <col min="2327" max="2327" width="6.7109375" style="141" customWidth="1"/>
    <col min="2328" max="2328" width="7.5703125" style="141" customWidth="1"/>
    <col min="2329" max="2330" width="7.7109375" style="141" customWidth="1"/>
    <col min="2331" max="2332" width="0" style="141" hidden="1" customWidth="1"/>
    <col min="2333" max="2333" width="10.7109375" style="141" customWidth="1"/>
    <col min="2334" max="2575" width="9.140625" style="141"/>
    <col min="2576" max="2576" width="5.28515625" style="141" customWidth="1"/>
    <col min="2577" max="2577" width="25" style="141" customWidth="1"/>
    <col min="2578" max="2578" width="8.28515625" style="141" customWidth="1"/>
    <col min="2579" max="2579" width="4.5703125" style="141" customWidth="1"/>
    <col min="2580" max="2581" width="5.28515625" style="141" customWidth="1"/>
    <col min="2582" max="2582" width="0" style="141" hidden="1" customWidth="1"/>
    <col min="2583" max="2583" width="6.7109375" style="141" customWidth="1"/>
    <col min="2584" max="2584" width="7.5703125" style="141" customWidth="1"/>
    <col min="2585" max="2586" width="7.7109375" style="141" customWidth="1"/>
    <col min="2587" max="2588" width="0" style="141" hidden="1" customWidth="1"/>
    <col min="2589" max="2589" width="10.7109375" style="141" customWidth="1"/>
    <col min="2590" max="2831" width="9.140625" style="141"/>
    <col min="2832" max="2832" width="5.28515625" style="141" customWidth="1"/>
    <col min="2833" max="2833" width="25" style="141" customWidth="1"/>
    <col min="2834" max="2834" width="8.28515625" style="141" customWidth="1"/>
    <col min="2835" max="2835" width="4.5703125" style="141" customWidth="1"/>
    <col min="2836" max="2837" width="5.28515625" style="141" customWidth="1"/>
    <col min="2838" max="2838" width="0" style="141" hidden="1" customWidth="1"/>
    <col min="2839" max="2839" width="6.7109375" style="141" customWidth="1"/>
    <col min="2840" max="2840" width="7.5703125" style="141" customWidth="1"/>
    <col min="2841" max="2842" width="7.7109375" style="141" customWidth="1"/>
    <col min="2843" max="2844" width="0" style="141" hidden="1" customWidth="1"/>
    <col min="2845" max="2845" width="10.7109375" style="141" customWidth="1"/>
    <col min="2846" max="3087" width="9.140625" style="141"/>
    <col min="3088" max="3088" width="5.28515625" style="141" customWidth="1"/>
    <col min="3089" max="3089" width="25" style="141" customWidth="1"/>
    <col min="3090" max="3090" width="8.28515625" style="141" customWidth="1"/>
    <col min="3091" max="3091" width="4.5703125" style="141" customWidth="1"/>
    <col min="3092" max="3093" width="5.28515625" style="141" customWidth="1"/>
    <col min="3094" max="3094" width="0" style="141" hidden="1" customWidth="1"/>
    <col min="3095" max="3095" width="6.7109375" style="141" customWidth="1"/>
    <col min="3096" max="3096" width="7.5703125" style="141" customWidth="1"/>
    <col min="3097" max="3098" width="7.7109375" style="141" customWidth="1"/>
    <col min="3099" max="3100" width="0" style="141" hidden="1" customWidth="1"/>
    <col min="3101" max="3101" width="10.7109375" style="141" customWidth="1"/>
    <col min="3102" max="3343" width="9.140625" style="141"/>
    <col min="3344" max="3344" width="5.28515625" style="141" customWidth="1"/>
    <col min="3345" max="3345" width="25" style="141" customWidth="1"/>
    <col min="3346" max="3346" width="8.28515625" style="141" customWidth="1"/>
    <col min="3347" max="3347" width="4.5703125" style="141" customWidth="1"/>
    <col min="3348" max="3349" width="5.28515625" style="141" customWidth="1"/>
    <col min="3350" max="3350" width="0" style="141" hidden="1" customWidth="1"/>
    <col min="3351" max="3351" width="6.7109375" style="141" customWidth="1"/>
    <col min="3352" max="3352" width="7.5703125" style="141" customWidth="1"/>
    <col min="3353" max="3354" width="7.7109375" style="141" customWidth="1"/>
    <col min="3355" max="3356" width="0" style="141" hidden="1" customWidth="1"/>
    <col min="3357" max="3357" width="10.7109375" style="141" customWidth="1"/>
    <col min="3358" max="3599" width="9.140625" style="141"/>
    <col min="3600" max="3600" width="5.28515625" style="141" customWidth="1"/>
    <col min="3601" max="3601" width="25" style="141" customWidth="1"/>
    <col min="3602" max="3602" width="8.28515625" style="141" customWidth="1"/>
    <col min="3603" max="3603" width="4.5703125" style="141" customWidth="1"/>
    <col min="3604" max="3605" width="5.28515625" style="141" customWidth="1"/>
    <col min="3606" max="3606" width="0" style="141" hidden="1" customWidth="1"/>
    <col min="3607" max="3607" width="6.7109375" style="141" customWidth="1"/>
    <col min="3608" max="3608" width="7.5703125" style="141" customWidth="1"/>
    <col min="3609" max="3610" width="7.7109375" style="141" customWidth="1"/>
    <col min="3611" max="3612" width="0" style="141" hidden="1" customWidth="1"/>
    <col min="3613" max="3613" width="10.7109375" style="141" customWidth="1"/>
    <col min="3614" max="3855" width="9.140625" style="141"/>
    <col min="3856" max="3856" width="5.28515625" style="141" customWidth="1"/>
    <col min="3857" max="3857" width="25" style="141" customWidth="1"/>
    <col min="3858" max="3858" width="8.28515625" style="141" customWidth="1"/>
    <col min="3859" max="3859" width="4.5703125" style="141" customWidth="1"/>
    <col min="3860" max="3861" width="5.28515625" style="141" customWidth="1"/>
    <col min="3862" max="3862" width="0" style="141" hidden="1" customWidth="1"/>
    <col min="3863" max="3863" width="6.7109375" style="141" customWidth="1"/>
    <col min="3864" max="3864" width="7.5703125" style="141" customWidth="1"/>
    <col min="3865" max="3866" width="7.7109375" style="141" customWidth="1"/>
    <col min="3867" max="3868" width="0" style="141" hidden="1" customWidth="1"/>
    <col min="3869" max="3869" width="10.7109375" style="141" customWidth="1"/>
    <col min="3870" max="4111" width="9.140625" style="141"/>
    <col min="4112" max="4112" width="5.28515625" style="141" customWidth="1"/>
    <col min="4113" max="4113" width="25" style="141" customWidth="1"/>
    <col min="4114" max="4114" width="8.28515625" style="141" customWidth="1"/>
    <col min="4115" max="4115" width="4.5703125" style="141" customWidth="1"/>
    <col min="4116" max="4117" width="5.28515625" style="141" customWidth="1"/>
    <col min="4118" max="4118" width="0" style="141" hidden="1" customWidth="1"/>
    <col min="4119" max="4119" width="6.7109375" style="141" customWidth="1"/>
    <col min="4120" max="4120" width="7.5703125" style="141" customWidth="1"/>
    <col min="4121" max="4122" width="7.7109375" style="141" customWidth="1"/>
    <col min="4123" max="4124" width="0" style="141" hidden="1" customWidth="1"/>
    <col min="4125" max="4125" width="10.7109375" style="141" customWidth="1"/>
    <col min="4126" max="4367" width="9.140625" style="141"/>
    <col min="4368" max="4368" width="5.28515625" style="141" customWidth="1"/>
    <col min="4369" max="4369" width="25" style="141" customWidth="1"/>
    <col min="4370" max="4370" width="8.28515625" style="141" customWidth="1"/>
    <col min="4371" max="4371" width="4.5703125" style="141" customWidth="1"/>
    <col min="4372" max="4373" width="5.28515625" style="141" customWidth="1"/>
    <col min="4374" max="4374" width="0" style="141" hidden="1" customWidth="1"/>
    <col min="4375" max="4375" width="6.7109375" style="141" customWidth="1"/>
    <col min="4376" max="4376" width="7.5703125" style="141" customWidth="1"/>
    <col min="4377" max="4378" width="7.7109375" style="141" customWidth="1"/>
    <col min="4379" max="4380" width="0" style="141" hidden="1" customWidth="1"/>
    <col min="4381" max="4381" width="10.7109375" style="141" customWidth="1"/>
    <col min="4382" max="4623" width="9.140625" style="141"/>
    <col min="4624" max="4624" width="5.28515625" style="141" customWidth="1"/>
    <col min="4625" max="4625" width="25" style="141" customWidth="1"/>
    <col min="4626" max="4626" width="8.28515625" style="141" customWidth="1"/>
    <col min="4627" max="4627" width="4.5703125" style="141" customWidth="1"/>
    <col min="4628" max="4629" width="5.28515625" style="141" customWidth="1"/>
    <col min="4630" max="4630" width="0" style="141" hidden="1" customWidth="1"/>
    <col min="4631" max="4631" width="6.7109375" style="141" customWidth="1"/>
    <col min="4632" max="4632" width="7.5703125" style="141" customWidth="1"/>
    <col min="4633" max="4634" width="7.7109375" style="141" customWidth="1"/>
    <col min="4635" max="4636" width="0" style="141" hidden="1" customWidth="1"/>
    <col min="4637" max="4637" width="10.7109375" style="141" customWidth="1"/>
    <col min="4638" max="4879" width="9.140625" style="141"/>
    <col min="4880" max="4880" width="5.28515625" style="141" customWidth="1"/>
    <col min="4881" max="4881" width="25" style="141" customWidth="1"/>
    <col min="4882" max="4882" width="8.28515625" style="141" customWidth="1"/>
    <col min="4883" max="4883" width="4.5703125" style="141" customWidth="1"/>
    <col min="4884" max="4885" width="5.28515625" style="141" customWidth="1"/>
    <col min="4886" max="4886" width="0" style="141" hidden="1" customWidth="1"/>
    <col min="4887" max="4887" width="6.7109375" style="141" customWidth="1"/>
    <col min="4888" max="4888" width="7.5703125" style="141" customWidth="1"/>
    <col min="4889" max="4890" width="7.7109375" style="141" customWidth="1"/>
    <col min="4891" max="4892" width="0" style="141" hidden="1" customWidth="1"/>
    <col min="4893" max="4893" width="10.7109375" style="141" customWidth="1"/>
    <col min="4894" max="5135" width="9.140625" style="141"/>
    <col min="5136" max="5136" width="5.28515625" style="141" customWidth="1"/>
    <col min="5137" max="5137" width="25" style="141" customWidth="1"/>
    <col min="5138" max="5138" width="8.28515625" style="141" customWidth="1"/>
    <col min="5139" max="5139" width="4.5703125" style="141" customWidth="1"/>
    <col min="5140" max="5141" width="5.28515625" style="141" customWidth="1"/>
    <col min="5142" max="5142" width="0" style="141" hidden="1" customWidth="1"/>
    <col min="5143" max="5143" width="6.7109375" style="141" customWidth="1"/>
    <col min="5144" max="5144" width="7.5703125" style="141" customWidth="1"/>
    <col min="5145" max="5146" width="7.7109375" style="141" customWidth="1"/>
    <col min="5147" max="5148" width="0" style="141" hidden="1" customWidth="1"/>
    <col min="5149" max="5149" width="10.7109375" style="141" customWidth="1"/>
    <col min="5150" max="5391" width="9.140625" style="141"/>
    <col min="5392" max="5392" width="5.28515625" style="141" customWidth="1"/>
    <col min="5393" max="5393" width="25" style="141" customWidth="1"/>
    <col min="5394" max="5394" width="8.28515625" style="141" customWidth="1"/>
    <col min="5395" max="5395" width="4.5703125" style="141" customWidth="1"/>
    <col min="5396" max="5397" width="5.28515625" style="141" customWidth="1"/>
    <col min="5398" max="5398" width="0" style="141" hidden="1" customWidth="1"/>
    <col min="5399" max="5399" width="6.7109375" style="141" customWidth="1"/>
    <col min="5400" max="5400" width="7.5703125" style="141" customWidth="1"/>
    <col min="5401" max="5402" width="7.7109375" style="141" customWidth="1"/>
    <col min="5403" max="5404" width="0" style="141" hidden="1" customWidth="1"/>
    <col min="5405" max="5405" width="10.7109375" style="141" customWidth="1"/>
    <col min="5406" max="5647" width="9.140625" style="141"/>
    <col min="5648" max="5648" width="5.28515625" style="141" customWidth="1"/>
    <col min="5649" max="5649" width="25" style="141" customWidth="1"/>
    <col min="5650" max="5650" width="8.28515625" style="141" customWidth="1"/>
    <col min="5651" max="5651" width="4.5703125" style="141" customWidth="1"/>
    <col min="5652" max="5653" width="5.28515625" style="141" customWidth="1"/>
    <col min="5654" max="5654" width="0" style="141" hidden="1" customWidth="1"/>
    <col min="5655" max="5655" width="6.7109375" style="141" customWidth="1"/>
    <col min="5656" max="5656" width="7.5703125" style="141" customWidth="1"/>
    <col min="5657" max="5658" width="7.7109375" style="141" customWidth="1"/>
    <col min="5659" max="5660" width="0" style="141" hidden="1" customWidth="1"/>
    <col min="5661" max="5661" width="10.7109375" style="141" customWidth="1"/>
    <col min="5662" max="5903" width="9.140625" style="141"/>
    <col min="5904" max="5904" width="5.28515625" style="141" customWidth="1"/>
    <col min="5905" max="5905" width="25" style="141" customWidth="1"/>
    <col min="5906" max="5906" width="8.28515625" style="141" customWidth="1"/>
    <col min="5907" max="5907" width="4.5703125" style="141" customWidth="1"/>
    <col min="5908" max="5909" width="5.28515625" style="141" customWidth="1"/>
    <col min="5910" max="5910" width="0" style="141" hidden="1" customWidth="1"/>
    <col min="5911" max="5911" width="6.7109375" style="141" customWidth="1"/>
    <col min="5912" max="5912" width="7.5703125" style="141" customWidth="1"/>
    <col min="5913" max="5914" width="7.7109375" style="141" customWidth="1"/>
    <col min="5915" max="5916" width="0" style="141" hidden="1" customWidth="1"/>
    <col min="5917" max="5917" width="10.7109375" style="141" customWidth="1"/>
    <col min="5918" max="6159" width="9.140625" style="141"/>
    <col min="6160" max="6160" width="5.28515625" style="141" customWidth="1"/>
    <col min="6161" max="6161" width="25" style="141" customWidth="1"/>
    <col min="6162" max="6162" width="8.28515625" style="141" customWidth="1"/>
    <col min="6163" max="6163" width="4.5703125" style="141" customWidth="1"/>
    <col min="6164" max="6165" width="5.28515625" style="141" customWidth="1"/>
    <col min="6166" max="6166" width="0" style="141" hidden="1" customWidth="1"/>
    <col min="6167" max="6167" width="6.7109375" style="141" customWidth="1"/>
    <col min="6168" max="6168" width="7.5703125" style="141" customWidth="1"/>
    <col min="6169" max="6170" width="7.7109375" style="141" customWidth="1"/>
    <col min="6171" max="6172" width="0" style="141" hidden="1" customWidth="1"/>
    <col min="6173" max="6173" width="10.7109375" style="141" customWidth="1"/>
    <col min="6174" max="6415" width="9.140625" style="141"/>
    <col min="6416" max="6416" width="5.28515625" style="141" customWidth="1"/>
    <col min="6417" max="6417" width="25" style="141" customWidth="1"/>
    <col min="6418" max="6418" width="8.28515625" style="141" customWidth="1"/>
    <col min="6419" max="6419" width="4.5703125" style="141" customWidth="1"/>
    <col min="6420" max="6421" width="5.28515625" style="141" customWidth="1"/>
    <col min="6422" max="6422" width="0" style="141" hidden="1" customWidth="1"/>
    <col min="6423" max="6423" width="6.7109375" style="141" customWidth="1"/>
    <col min="6424" max="6424" width="7.5703125" style="141" customWidth="1"/>
    <col min="6425" max="6426" width="7.7109375" style="141" customWidth="1"/>
    <col min="6427" max="6428" width="0" style="141" hidden="1" customWidth="1"/>
    <col min="6429" max="6429" width="10.7109375" style="141" customWidth="1"/>
    <col min="6430" max="6671" width="9.140625" style="141"/>
    <col min="6672" max="6672" width="5.28515625" style="141" customWidth="1"/>
    <col min="6673" max="6673" width="25" style="141" customWidth="1"/>
    <col min="6674" max="6674" width="8.28515625" style="141" customWidth="1"/>
    <col min="6675" max="6675" width="4.5703125" style="141" customWidth="1"/>
    <col min="6676" max="6677" width="5.28515625" style="141" customWidth="1"/>
    <col min="6678" max="6678" width="0" style="141" hidden="1" customWidth="1"/>
    <col min="6679" max="6679" width="6.7109375" style="141" customWidth="1"/>
    <col min="6680" max="6680" width="7.5703125" style="141" customWidth="1"/>
    <col min="6681" max="6682" width="7.7109375" style="141" customWidth="1"/>
    <col min="6683" max="6684" width="0" style="141" hidden="1" customWidth="1"/>
    <col min="6685" max="6685" width="10.7109375" style="141" customWidth="1"/>
    <col min="6686" max="6927" width="9.140625" style="141"/>
    <col min="6928" max="6928" width="5.28515625" style="141" customWidth="1"/>
    <col min="6929" max="6929" width="25" style="141" customWidth="1"/>
    <col min="6930" max="6930" width="8.28515625" style="141" customWidth="1"/>
    <col min="6931" max="6931" width="4.5703125" style="141" customWidth="1"/>
    <col min="6932" max="6933" width="5.28515625" style="141" customWidth="1"/>
    <col min="6934" max="6934" width="0" style="141" hidden="1" customWidth="1"/>
    <col min="6935" max="6935" width="6.7109375" style="141" customWidth="1"/>
    <col min="6936" max="6936" width="7.5703125" style="141" customWidth="1"/>
    <col min="6937" max="6938" width="7.7109375" style="141" customWidth="1"/>
    <col min="6939" max="6940" width="0" style="141" hidden="1" customWidth="1"/>
    <col min="6941" max="6941" width="10.7109375" style="141" customWidth="1"/>
    <col min="6942" max="7183" width="9.140625" style="141"/>
    <col min="7184" max="7184" width="5.28515625" style="141" customWidth="1"/>
    <col min="7185" max="7185" width="25" style="141" customWidth="1"/>
    <col min="7186" max="7186" width="8.28515625" style="141" customWidth="1"/>
    <col min="7187" max="7187" width="4.5703125" style="141" customWidth="1"/>
    <col min="7188" max="7189" width="5.28515625" style="141" customWidth="1"/>
    <col min="7190" max="7190" width="0" style="141" hidden="1" customWidth="1"/>
    <col min="7191" max="7191" width="6.7109375" style="141" customWidth="1"/>
    <col min="7192" max="7192" width="7.5703125" style="141" customWidth="1"/>
    <col min="7193" max="7194" width="7.7109375" style="141" customWidth="1"/>
    <col min="7195" max="7196" width="0" style="141" hidden="1" customWidth="1"/>
    <col min="7197" max="7197" width="10.7109375" style="141" customWidth="1"/>
    <col min="7198" max="7439" width="9.140625" style="141"/>
    <col min="7440" max="7440" width="5.28515625" style="141" customWidth="1"/>
    <col min="7441" max="7441" width="25" style="141" customWidth="1"/>
    <col min="7442" max="7442" width="8.28515625" style="141" customWidth="1"/>
    <col min="7443" max="7443" width="4.5703125" style="141" customWidth="1"/>
    <col min="7444" max="7445" width="5.28515625" style="141" customWidth="1"/>
    <col min="7446" max="7446" width="0" style="141" hidden="1" customWidth="1"/>
    <col min="7447" max="7447" width="6.7109375" style="141" customWidth="1"/>
    <col min="7448" max="7448" width="7.5703125" style="141" customWidth="1"/>
    <col min="7449" max="7450" width="7.7109375" style="141" customWidth="1"/>
    <col min="7451" max="7452" width="0" style="141" hidden="1" customWidth="1"/>
    <col min="7453" max="7453" width="10.7109375" style="141" customWidth="1"/>
    <col min="7454" max="7695" width="9.140625" style="141"/>
    <col min="7696" max="7696" width="5.28515625" style="141" customWidth="1"/>
    <col min="7697" max="7697" width="25" style="141" customWidth="1"/>
    <col min="7698" max="7698" width="8.28515625" style="141" customWidth="1"/>
    <col min="7699" max="7699" width="4.5703125" style="141" customWidth="1"/>
    <col min="7700" max="7701" width="5.28515625" style="141" customWidth="1"/>
    <col min="7702" max="7702" width="0" style="141" hidden="1" customWidth="1"/>
    <col min="7703" max="7703" width="6.7109375" style="141" customWidth="1"/>
    <col min="7704" max="7704" width="7.5703125" style="141" customWidth="1"/>
    <col min="7705" max="7706" width="7.7109375" style="141" customWidth="1"/>
    <col min="7707" max="7708" width="0" style="141" hidden="1" customWidth="1"/>
    <col min="7709" max="7709" width="10.7109375" style="141" customWidth="1"/>
    <col min="7710" max="7951" width="9.140625" style="141"/>
    <col min="7952" max="7952" width="5.28515625" style="141" customWidth="1"/>
    <col min="7953" max="7953" width="25" style="141" customWidth="1"/>
    <col min="7954" max="7954" width="8.28515625" style="141" customWidth="1"/>
    <col min="7955" max="7955" width="4.5703125" style="141" customWidth="1"/>
    <col min="7956" max="7957" width="5.28515625" style="141" customWidth="1"/>
    <col min="7958" max="7958" width="0" style="141" hidden="1" customWidth="1"/>
    <col min="7959" max="7959" width="6.7109375" style="141" customWidth="1"/>
    <col min="7960" max="7960" width="7.5703125" style="141" customWidth="1"/>
    <col min="7961" max="7962" width="7.7109375" style="141" customWidth="1"/>
    <col min="7963" max="7964" width="0" style="141" hidden="1" customWidth="1"/>
    <col min="7965" max="7965" width="10.7109375" style="141" customWidth="1"/>
    <col min="7966" max="8207" width="9.140625" style="141"/>
    <col min="8208" max="8208" width="5.28515625" style="141" customWidth="1"/>
    <col min="8209" max="8209" width="25" style="141" customWidth="1"/>
    <col min="8210" max="8210" width="8.28515625" style="141" customWidth="1"/>
    <col min="8211" max="8211" width="4.5703125" style="141" customWidth="1"/>
    <col min="8212" max="8213" width="5.28515625" style="141" customWidth="1"/>
    <col min="8214" max="8214" width="0" style="141" hidden="1" customWidth="1"/>
    <col min="8215" max="8215" width="6.7109375" style="141" customWidth="1"/>
    <col min="8216" max="8216" width="7.5703125" style="141" customWidth="1"/>
    <col min="8217" max="8218" width="7.7109375" style="141" customWidth="1"/>
    <col min="8219" max="8220" width="0" style="141" hidden="1" customWidth="1"/>
    <col min="8221" max="8221" width="10.7109375" style="141" customWidth="1"/>
    <col min="8222" max="8463" width="9.140625" style="141"/>
    <col min="8464" max="8464" width="5.28515625" style="141" customWidth="1"/>
    <col min="8465" max="8465" width="25" style="141" customWidth="1"/>
    <col min="8466" max="8466" width="8.28515625" style="141" customWidth="1"/>
    <col min="8467" max="8467" width="4.5703125" style="141" customWidth="1"/>
    <col min="8468" max="8469" width="5.28515625" style="141" customWidth="1"/>
    <col min="8470" max="8470" width="0" style="141" hidden="1" customWidth="1"/>
    <col min="8471" max="8471" width="6.7109375" style="141" customWidth="1"/>
    <col min="8472" max="8472" width="7.5703125" style="141" customWidth="1"/>
    <col min="8473" max="8474" width="7.7109375" style="141" customWidth="1"/>
    <col min="8475" max="8476" width="0" style="141" hidden="1" customWidth="1"/>
    <col min="8477" max="8477" width="10.7109375" style="141" customWidth="1"/>
    <col min="8478" max="8719" width="9.140625" style="141"/>
    <col min="8720" max="8720" width="5.28515625" style="141" customWidth="1"/>
    <col min="8721" max="8721" width="25" style="141" customWidth="1"/>
    <col min="8722" max="8722" width="8.28515625" style="141" customWidth="1"/>
    <col min="8723" max="8723" width="4.5703125" style="141" customWidth="1"/>
    <col min="8724" max="8725" width="5.28515625" style="141" customWidth="1"/>
    <col min="8726" max="8726" width="0" style="141" hidden="1" customWidth="1"/>
    <col min="8727" max="8727" width="6.7109375" style="141" customWidth="1"/>
    <col min="8728" max="8728" width="7.5703125" style="141" customWidth="1"/>
    <col min="8729" max="8730" width="7.7109375" style="141" customWidth="1"/>
    <col min="8731" max="8732" width="0" style="141" hidden="1" customWidth="1"/>
    <col min="8733" max="8733" width="10.7109375" style="141" customWidth="1"/>
    <col min="8734" max="8975" width="9.140625" style="141"/>
    <col min="8976" max="8976" width="5.28515625" style="141" customWidth="1"/>
    <col min="8977" max="8977" width="25" style="141" customWidth="1"/>
    <col min="8978" max="8978" width="8.28515625" style="141" customWidth="1"/>
    <col min="8979" max="8979" width="4.5703125" style="141" customWidth="1"/>
    <col min="8980" max="8981" width="5.28515625" style="141" customWidth="1"/>
    <col min="8982" max="8982" width="0" style="141" hidden="1" customWidth="1"/>
    <col min="8983" max="8983" width="6.7109375" style="141" customWidth="1"/>
    <col min="8984" max="8984" width="7.5703125" style="141" customWidth="1"/>
    <col min="8985" max="8986" width="7.7109375" style="141" customWidth="1"/>
    <col min="8987" max="8988" width="0" style="141" hidden="1" customWidth="1"/>
    <col min="8989" max="8989" width="10.7109375" style="141" customWidth="1"/>
    <col min="8990" max="9231" width="9.140625" style="141"/>
    <col min="9232" max="9232" width="5.28515625" style="141" customWidth="1"/>
    <col min="9233" max="9233" width="25" style="141" customWidth="1"/>
    <col min="9234" max="9234" width="8.28515625" style="141" customWidth="1"/>
    <col min="9235" max="9235" width="4.5703125" style="141" customWidth="1"/>
    <col min="9236" max="9237" width="5.28515625" style="141" customWidth="1"/>
    <col min="9238" max="9238" width="0" style="141" hidden="1" customWidth="1"/>
    <col min="9239" max="9239" width="6.7109375" style="141" customWidth="1"/>
    <col min="9240" max="9240" width="7.5703125" style="141" customWidth="1"/>
    <col min="9241" max="9242" width="7.7109375" style="141" customWidth="1"/>
    <col min="9243" max="9244" width="0" style="141" hidden="1" customWidth="1"/>
    <col min="9245" max="9245" width="10.7109375" style="141" customWidth="1"/>
    <col min="9246" max="9487" width="9.140625" style="141"/>
    <col min="9488" max="9488" width="5.28515625" style="141" customWidth="1"/>
    <col min="9489" max="9489" width="25" style="141" customWidth="1"/>
    <col min="9490" max="9490" width="8.28515625" style="141" customWidth="1"/>
    <col min="9491" max="9491" width="4.5703125" style="141" customWidth="1"/>
    <col min="9492" max="9493" width="5.28515625" style="141" customWidth="1"/>
    <col min="9494" max="9494" width="0" style="141" hidden="1" customWidth="1"/>
    <col min="9495" max="9495" width="6.7109375" style="141" customWidth="1"/>
    <col min="9496" max="9496" width="7.5703125" style="141" customWidth="1"/>
    <col min="9497" max="9498" width="7.7109375" style="141" customWidth="1"/>
    <col min="9499" max="9500" width="0" style="141" hidden="1" customWidth="1"/>
    <col min="9501" max="9501" width="10.7109375" style="141" customWidth="1"/>
    <col min="9502" max="9743" width="9.140625" style="141"/>
    <col min="9744" max="9744" width="5.28515625" style="141" customWidth="1"/>
    <col min="9745" max="9745" width="25" style="141" customWidth="1"/>
    <col min="9746" max="9746" width="8.28515625" style="141" customWidth="1"/>
    <col min="9747" max="9747" width="4.5703125" style="141" customWidth="1"/>
    <col min="9748" max="9749" width="5.28515625" style="141" customWidth="1"/>
    <col min="9750" max="9750" width="0" style="141" hidden="1" customWidth="1"/>
    <col min="9751" max="9751" width="6.7109375" style="141" customWidth="1"/>
    <col min="9752" max="9752" width="7.5703125" style="141" customWidth="1"/>
    <col min="9753" max="9754" width="7.7109375" style="141" customWidth="1"/>
    <col min="9755" max="9756" width="0" style="141" hidden="1" customWidth="1"/>
    <col min="9757" max="9757" width="10.7109375" style="141" customWidth="1"/>
    <col min="9758" max="9999" width="9.140625" style="141"/>
    <col min="10000" max="10000" width="5.28515625" style="141" customWidth="1"/>
    <col min="10001" max="10001" width="25" style="141" customWidth="1"/>
    <col min="10002" max="10002" width="8.28515625" style="141" customWidth="1"/>
    <col min="10003" max="10003" width="4.5703125" style="141" customWidth="1"/>
    <col min="10004" max="10005" width="5.28515625" style="141" customWidth="1"/>
    <col min="10006" max="10006" width="0" style="141" hidden="1" customWidth="1"/>
    <col min="10007" max="10007" width="6.7109375" style="141" customWidth="1"/>
    <col min="10008" max="10008" width="7.5703125" style="141" customWidth="1"/>
    <col min="10009" max="10010" width="7.7109375" style="141" customWidth="1"/>
    <col min="10011" max="10012" width="0" style="141" hidden="1" customWidth="1"/>
    <col min="10013" max="10013" width="10.7109375" style="141" customWidth="1"/>
    <col min="10014" max="10255" width="9.140625" style="141"/>
    <col min="10256" max="10256" width="5.28515625" style="141" customWidth="1"/>
    <col min="10257" max="10257" width="25" style="141" customWidth="1"/>
    <col min="10258" max="10258" width="8.28515625" style="141" customWidth="1"/>
    <col min="10259" max="10259" width="4.5703125" style="141" customWidth="1"/>
    <col min="10260" max="10261" width="5.28515625" style="141" customWidth="1"/>
    <col min="10262" max="10262" width="0" style="141" hidden="1" customWidth="1"/>
    <col min="10263" max="10263" width="6.7109375" style="141" customWidth="1"/>
    <col min="10264" max="10264" width="7.5703125" style="141" customWidth="1"/>
    <col min="10265" max="10266" width="7.7109375" style="141" customWidth="1"/>
    <col min="10267" max="10268" width="0" style="141" hidden="1" customWidth="1"/>
    <col min="10269" max="10269" width="10.7109375" style="141" customWidth="1"/>
    <col min="10270" max="10511" width="9.140625" style="141"/>
    <col min="10512" max="10512" width="5.28515625" style="141" customWidth="1"/>
    <col min="10513" max="10513" width="25" style="141" customWidth="1"/>
    <col min="10514" max="10514" width="8.28515625" style="141" customWidth="1"/>
    <col min="10515" max="10515" width="4.5703125" style="141" customWidth="1"/>
    <col min="10516" max="10517" width="5.28515625" style="141" customWidth="1"/>
    <col min="10518" max="10518" width="0" style="141" hidden="1" customWidth="1"/>
    <col min="10519" max="10519" width="6.7109375" style="141" customWidth="1"/>
    <col min="10520" max="10520" width="7.5703125" style="141" customWidth="1"/>
    <col min="10521" max="10522" width="7.7109375" style="141" customWidth="1"/>
    <col min="10523" max="10524" width="0" style="141" hidden="1" customWidth="1"/>
    <col min="10525" max="10525" width="10.7109375" style="141" customWidth="1"/>
    <col min="10526" max="10767" width="9.140625" style="141"/>
    <col min="10768" max="10768" width="5.28515625" style="141" customWidth="1"/>
    <col min="10769" max="10769" width="25" style="141" customWidth="1"/>
    <col min="10770" max="10770" width="8.28515625" style="141" customWidth="1"/>
    <col min="10771" max="10771" width="4.5703125" style="141" customWidth="1"/>
    <col min="10772" max="10773" width="5.28515625" style="141" customWidth="1"/>
    <col min="10774" max="10774" width="0" style="141" hidden="1" customWidth="1"/>
    <col min="10775" max="10775" width="6.7109375" style="141" customWidth="1"/>
    <col min="10776" max="10776" width="7.5703125" style="141" customWidth="1"/>
    <col min="10777" max="10778" width="7.7109375" style="141" customWidth="1"/>
    <col min="10779" max="10780" width="0" style="141" hidden="1" customWidth="1"/>
    <col min="10781" max="10781" width="10.7109375" style="141" customWidth="1"/>
    <col min="10782" max="11023" width="9.140625" style="141"/>
    <col min="11024" max="11024" width="5.28515625" style="141" customWidth="1"/>
    <col min="11025" max="11025" width="25" style="141" customWidth="1"/>
    <col min="11026" max="11026" width="8.28515625" style="141" customWidth="1"/>
    <col min="11027" max="11027" width="4.5703125" style="141" customWidth="1"/>
    <col min="11028" max="11029" width="5.28515625" style="141" customWidth="1"/>
    <col min="11030" max="11030" width="0" style="141" hidden="1" customWidth="1"/>
    <col min="11031" max="11031" width="6.7109375" style="141" customWidth="1"/>
    <col min="11032" max="11032" width="7.5703125" style="141" customWidth="1"/>
    <col min="11033" max="11034" width="7.7109375" style="141" customWidth="1"/>
    <col min="11035" max="11036" width="0" style="141" hidden="1" customWidth="1"/>
    <col min="11037" max="11037" width="10.7109375" style="141" customWidth="1"/>
    <col min="11038" max="11279" width="9.140625" style="141"/>
    <col min="11280" max="11280" width="5.28515625" style="141" customWidth="1"/>
    <col min="11281" max="11281" width="25" style="141" customWidth="1"/>
    <col min="11282" max="11282" width="8.28515625" style="141" customWidth="1"/>
    <col min="11283" max="11283" width="4.5703125" style="141" customWidth="1"/>
    <col min="11284" max="11285" width="5.28515625" style="141" customWidth="1"/>
    <col min="11286" max="11286" width="0" style="141" hidden="1" customWidth="1"/>
    <col min="11287" max="11287" width="6.7109375" style="141" customWidth="1"/>
    <col min="11288" max="11288" width="7.5703125" style="141" customWidth="1"/>
    <col min="11289" max="11290" width="7.7109375" style="141" customWidth="1"/>
    <col min="11291" max="11292" width="0" style="141" hidden="1" customWidth="1"/>
    <col min="11293" max="11293" width="10.7109375" style="141" customWidth="1"/>
    <col min="11294" max="11535" width="9.140625" style="141"/>
    <col min="11536" max="11536" width="5.28515625" style="141" customWidth="1"/>
    <col min="11537" max="11537" width="25" style="141" customWidth="1"/>
    <col min="11538" max="11538" width="8.28515625" style="141" customWidth="1"/>
    <col min="11539" max="11539" width="4.5703125" style="141" customWidth="1"/>
    <col min="11540" max="11541" width="5.28515625" style="141" customWidth="1"/>
    <col min="11542" max="11542" width="0" style="141" hidden="1" customWidth="1"/>
    <col min="11543" max="11543" width="6.7109375" style="141" customWidth="1"/>
    <col min="11544" max="11544" width="7.5703125" style="141" customWidth="1"/>
    <col min="11545" max="11546" width="7.7109375" style="141" customWidth="1"/>
    <col min="11547" max="11548" width="0" style="141" hidden="1" customWidth="1"/>
    <col min="11549" max="11549" width="10.7109375" style="141" customWidth="1"/>
    <col min="11550" max="11791" width="9.140625" style="141"/>
    <col min="11792" max="11792" width="5.28515625" style="141" customWidth="1"/>
    <col min="11793" max="11793" width="25" style="141" customWidth="1"/>
    <col min="11794" max="11794" width="8.28515625" style="141" customWidth="1"/>
    <col min="11795" max="11795" width="4.5703125" style="141" customWidth="1"/>
    <col min="11796" max="11797" width="5.28515625" style="141" customWidth="1"/>
    <col min="11798" max="11798" width="0" style="141" hidden="1" customWidth="1"/>
    <col min="11799" max="11799" width="6.7109375" style="141" customWidth="1"/>
    <col min="11800" max="11800" width="7.5703125" style="141" customWidth="1"/>
    <col min="11801" max="11802" width="7.7109375" style="141" customWidth="1"/>
    <col min="11803" max="11804" width="0" style="141" hidden="1" customWidth="1"/>
    <col min="11805" max="11805" width="10.7109375" style="141" customWidth="1"/>
    <col min="11806" max="12047" width="9.140625" style="141"/>
    <col min="12048" max="12048" width="5.28515625" style="141" customWidth="1"/>
    <col min="12049" max="12049" width="25" style="141" customWidth="1"/>
    <col min="12050" max="12050" width="8.28515625" style="141" customWidth="1"/>
    <col min="12051" max="12051" width="4.5703125" style="141" customWidth="1"/>
    <col min="12052" max="12053" width="5.28515625" style="141" customWidth="1"/>
    <col min="12054" max="12054" width="0" style="141" hidden="1" customWidth="1"/>
    <col min="12055" max="12055" width="6.7109375" style="141" customWidth="1"/>
    <col min="12056" max="12056" width="7.5703125" style="141" customWidth="1"/>
    <col min="12057" max="12058" width="7.7109375" style="141" customWidth="1"/>
    <col min="12059" max="12060" width="0" style="141" hidden="1" customWidth="1"/>
    <col min="12061" max="12061" width="10.7109375" style="141" customWidth="1"/>
    <col min="12062" max="12303" width="9.140625" style="141"/>
    <col min="12304" max="12304" width="5.28515625" style="141" customWidth="1"/>
    <col min="12305" max="12305" width="25" style="141" customWidth="1"/>
    <col min="12306" max="12306" width="8.28515625" style="141" customWidth="1"/>
    <col min="12307" max="12307" width="4.5703125" style="141" customWidth="1"/>
    <col min="12308" max="12309" width="5.28515625" style="141" customWidth="1"/>
    <col min="12310" max="12310" width="0" style="141" hidden="1" customWidth="1"/>
    <col min="12311" max="12311" width="6.7109375" style="141" customWidth="1"/>
    <col min="12312" max="12312" width="7.5703125" style="141" customWidth="1"/>
    <col min="12313" max="12314" width="7.7109375" style="141" customWidth="1"/>
    <col min="12315" max="12316" width="0" style="141" hidden="1" customWidth="1"/>
    <col min="12317" max="12317" width="10.7109375" style="141" customWidth="1"/>
    <col min="12318" max="12559" width="9.140625" style="141"/>
    <col min="12560" max="12560" width="5.28515625" style="141" customWidth="1"/>
    <col min="12561" max="12561" width="25" style="141" customWidth="1"/>
    <col min="12562" max="12562" width="8.28515625" style="141" customWidth="1"/>
    <col min="12563" max="12563" width="4.5703125" style="141" customWidth="1"/>
    <col min="12564" max="12565" width="5.28515625" style="141" customWidth="1"/>
    <col min="12566" max="12566" width="0" style="141" hidden="1" customWidth="1"/>
    <col min="12567" max="12567" width="6.7109375" style="141" customWidth="1"/>
    <col min="12568" max="12568" width="7.5703125" style="141" customWidth="1"/>
    <col min="12569" max="12570" width="7.7109375" style="141" customWidth="1"/>
    <col min="12571" max="12572" width="0" style="141" hidden="1" customWidth="1"/>
    <col min="12573" max="12573" width="10.7109375" style="141" customWidth="1"/>
    <col min="12574" max="12815" width="9.140625" style="141"/>
    <col min="12816" max="12816" width="5.28515625" style="141" customWidth="1"/>
    <col min="12817" max="12817" width="25" style="141" customWidth="1"/>
    <col min="12818" max="12818" width="8.28515625" style="141" customWidth="1"/>
    <col min="12819" max="12819" width="4.5703125" style="141" customWidth="1"/>
    <col min="12820" max="12821" width="5.28515625" style="141" customWidth="1"/>
    <col min="12822" max="12822" width="0" style="141" hidden="1" customWidth="1"/>
    <col min="12823" max="12823" width="6.7109375" style="141" customWidth="1"/>
    <col min="12824" max="12824" width="7.5703125" style="141" customWidth="1"/>
    <col min="12825" max="12826" width="7.7109375" style="141" customWidth="1"/>
    <col min="12827" max="12828" width="0" style="141" hidden="1" customWidth="1"/>
    <col min="12829" max="12829" width="10.7109375" style="141" customWidth="1"/>
    <col min="12830" max="13071" width="9.140625" style="141"/>
    <col min="13072" max="13072" width="5.28515625" style="141" customWidth="1"/>
    <col min="13073" max="13073" width="25" style="141" customWidth="1"/>
    <col min="13074" max="13074" width="8.28515625" style="141" customWidth="1"/>
    <col min="13075" max="13075" width="4.5703125" style="141" customWidth="1"/>
    <col min="13076" max="13077" width="5.28515625" style="141" customWidth="1"/>
    <col min="13078" max="13078" width="0" style="141" hidden="1" customWidth="1"/>
    <col min="13079" max="13079" width="6.7109375" style="141" customWidth="1"/>
    <col min="13080" max="13080" width="7.5703125" style="141" customWidth="1"/>
    <col min="13081" max="13082" width="7.7109375" style="141" customWidth="1"/>
    <col min="13083" max="13084" width="0" style="141" hidden="1" customWidth="1"/>
    <col min="13085" max="13085" width="10.7109375" style="141" customWidth="1"/>
    <col min="13086" max="13327" width="9.140625" style="141"/>
    <col min="13328" max="13328" width="5.28515625" style="141" customWidth="1"/>
    <col min="13329" max="13329" width="25" style="141" customWidth="1"/>
    <col min="13330" max="13330" width="8.28515625" style="141" customWidth="1"/>
    <col min="13331" max="13331" width="4.5703125" style="141" customWidth="1"/>
    <col min="13332" max="13333" width="5.28515625" style="141" customWidth="1"/>
    <col min="13334" max="13334" width="0" style="141" hidden="1" customWidth="1"/>
    <col min="13335" max="13335" width="6.7109375" style="141" customWidth="1"/>
    <col min="13336" max="13336" width="7.5703125" style="141" customWidth="1"/>
    <col min="13337" max="13338" width="7.7109375" style="141" customWidth="1"/>
    <col min="13339" max="13340" width="0" style="141" hidden="1" customWidth="1"/>
    <col min="13341" max="13341" width="10.7109375" style="141" customWidth="1"/>
    <col min="13342" max="13583" width="9.140625" style="141"/>
    <col min="13584" max="13584" width="5.28515625" style="141" customWidth="1"/>
    <col min="13585" max="13585" width="25" style="141" customWidth="1"/>
    <col min="13586" max="13586" width="8.28515625" style="141" customWidth="1"/>
    <col min="13587" max="13587" width="4.5703125" style="141" customWidth="1"/>
    <col min="13588" max="13589" width="5.28515625" style="141" customWidth="1"/>
    <col min="13590" max="13590" width="0" style="141" hidden="1" customWidth="1"/>
    <col min="13591" max="13591" width="6.7109375" style="141" customWidth="1"/>
    <col min="13592" max="13592" width="7.5703125" style="141" customWidth="1"/>
    <col min="13593" max="13594" width="7.7109375" style="141" customWidth="1"/>
    <col min="13595" max="13596" width="0" style="141" hidden="1" customWidth="1"/>
    <col min="13597" max="13597" width="10.7109375" style="141" customWidth="1"/>
    <col min="13598" max="13839" width="9.140625" style="141"/>
    <col min="13840" max="13840" width="5.28515625" style="141" customWidth="1"/>
    <col min="13841" max="13841" width="25" style="141" customWidth="1"/>
    <col min="13842" max="13842" width="8.28515625" style="141" customWidth="1"/>
    <col min="13843" max="13843" width="4.5703125" style="141" customWidth="1"/>
    <col min="13844" max="13845" width="5.28515625" style="141" customWidth="1"/>
    <col min="13846" max="13846" width="0" style="141" hidden="1" customWidth="1"/>
    <col min="13847" max="13847" width="6.7109375" style="141" customWidth="1"/>
    <col min="13848" max="13848" width="7.5703125" style="141" customWidth="1"/>
    <col min="13849" max="13850" width="7.7109375" style="141" customWidth="1"/>
    <col min="13851" max="13852" width="0" style="141" hidden="1" customWidth="1"/>
    <col min="13853" max="13853" width="10.7109375" style="141" customWidth="1"/>
    <col min="13854" max="14095" width="9.140625" style="141"/>
    <col min="14096" max="14096" width="5.28515625" style="141" customWidth="1"/>
    <col min="14097" max="14097" width="25" style="141" customWidth="1"/>
    <col min="14098" max="14098" width="8.28515625" style="141" customWidth="1"/>
    <col min="14099" max="14099" width="4.5703125" style="141" customWidth="1"/>
    <col min="14100" max="14101" width="5.28515625" style="141" customWidth="1"/>
    <col min="14102" max="14102" width="0" style="141" hidden="1" customWidth="1"/>
    <col min="14103" max="14103" width="6.7109375" style="141" customWidth="1"/>
    <col min="14104" max="14104" width="7.5703125" style="141" customWidth="1"/>
    <col min="14105" max="14106" width="7.7109375" style="141" customWidth="1"/>
    <col min="14107" max="14108" width="0" style="141" hidden="1" customWidth="1"/>
    <col min="14109" max="14109" width="10.7109375" style="141" customWidth="1"/>
    <col min="14110" max="14351" width="9.140625" style="141"/>
    <col min="14352" max="14352" width="5.28515625" style="141" customWidth="1"/>
    <col min="14353" max="14353" width="25" style="141" customWidth="1"/>
    <col min="14354" max="14354" width="8.28515625" style="141" customWidth="1"/>
    <col min="14355" max="14355" width="4.5703125" style="141" customWidth="1"/>
    <col min="14356" max="14357" width="5.28515625" style="141" customWidth="1"/>
    <col min="14358" max="14358" width="0" style="141" hidden="1" customWidth="1"/>
    <col min="14359" max="14359" width="6.7109375" style="141" customWidth="1"/>
    <col min="14360" max="14360" width="7.5703125" style="141" customWidth="1"/>
    <col min="14361" max="14362" width="7.7109375" style="141" customWidth="1"/>
    <col min="14363" max="14364" width="0" style="141" hidden="1" customWidth="1"/>
    <col min="14365" max="14365" width="10.7109375" style="141" customWidth="1"/>
    <col min="14366" max="14607" width="9.140625" style="141"/>
    <col min="14608" max="14608" width="5.28515625" style="141" customWidth="1"/>
    <col min="14609" max="14609" width="25" style="141" customWidth="1"/>
    <col min="14610" max="14610" width="8.28515625" style="141" customWidth="1"/>
    <col min="14611" max="14611" width="4.5703125" style="141" customWidth="1"/>
    <col min="14612" max="14613" width="5.28515625" style="141" customWidth="1"/>
    <col min="14614" max="14614" width="0" style="141" hidden="1" customWidth="1"/>
    <col min="14615" max="14615" width="6.7109375" style="141" customWidth="1"/>
    <col min="14616" max="14616" width="7.5703125" style="141" customWidth="1"/>
    <col min="14617" max="14618" width="7.7109375" style="141" customWidth="1"/>
    <col min="14619" max="14620" width="0" style="141" hidden="1" customWidth="1"/>
    <col min="14621" max="14621" width="10.7109375" style="141" customWidth="1"/>
    <col min="14622" max="14863" width="9.140625" style="141"/>
    <col min="14864" max="14864" width="5.28515625" style="141" customWidth="1"/>
    <col min="14865" max="14865" width="25" style="141" customWidth="1"/>
    <col min="14866" max="14866" width="8.28515625" style="141" customWidth="1"/>
    <col min="14867" max="14867" width="4.5703125" style="141" customWidth="1"/>
    <col min="14868" max="14869" width="5.28515625" style="141" customWidth="1"/>
    <col min="14870" max="14870" width="0" style="141" hidden="1" customWidth="1"/>
    <col min="14871" max="14871" width="6.7109375" style="141" customWidth="1"/>
    <col min="14872" max="14872" width="7.5703125" style="141" customWidth="1"/>
    <col min="14873" max="14874" width="7.7109375" style="141" customWidth="1"/>
    <col min="14875" max="14876" width="0" style="141" hidden="1" customWidth="1"/>
    <col min="14877" max="14877" width="10.7109375" style="141" customWidth="1"/>
    <col min="14878" max="15119" width="9.140625" style="141"/>
    <col min="15120" max="15120" width="5.28515625" style="141" customWidth="1"/>
    <col min="15121" max="15121" width="25" style="141" customWidth="1"/>
    <col min="15122" max="15122" width="8.28515625" style="141" customWidth="1"/>
    <col min="15123" max="15123" width="4.5703125" style="141" customWidth="1"/>
    <col min="15124" max="15125" width="5.28515625" style="141" customWidth="1"/>
    <col min="15126" max="15126" width="0" style="141" hidden="1" customWidth="1"/>
    <col min="15127" max="15127" width="6.7109375" style="141" customWidth="1"/>
    <col min="15128" max="15128" width="7.5703125" style="141" customWidth="1"/>
    <col min="15129" max="15130" width="7.7109375" style="141" customWidth="1"/>
    <col min="15131" max="15132" width="0" style="141" hidden="1" customWidth="1"/>
    <col min="15133" max="15133" width="10.7109375" style="141" customWidth="1"/>
    <col min="15134" max="15375" width="9.140625" style="141"/>
    <col min="15376" max="15376" width="5.28515625" style="141" customWidth="1"/>
    <col min="15377" max="15377" width="25" style="141" customWidth="1"/>
    <col min="15378" max="15378" width="8.28515625" style="141" customWidth="1"/>
    <col min="15379" max="15379" width="4.5703125" style="141" customWidth="1"/>
    <col min="15380" max="15381" width="5.28515625" style="141" customWidth="1"/>
    <col min="15382" max="15382" width="0" style="141" hidden="1" customWidth="1"/>
    <col min="15383" max="15383" width="6.7109375" style="141" customWidth="1"/>
    <col min="15384" max="15384" width="7.5703125" style="141" customWidth="1"/>
    <col min="15385" max="15386" width="7.7109375" style="141" customWidth="1"/>
    <col min="15387" max="15388" width="0" style="141" hidden="1" customWidth="1"/>
    <col min="15389" max="15389" width="10.7109375" style="141" customWidth="1"/>
    <col min="15390" max="15631" width="9.140625" style="141"/>
    <col min="15632" max="15632" width="5.28515625" style="141" customWidth="1"/>
    <col min="15633" max="15633" width="25" style="141" customWidth="1"/>
    <col min="15634" max="15634" width="8.28515625" style="141" customWidth="1"/>
    <col min="15635" max="15635" width="4.5703125" style="141" customWidth="1"/>
    <col min="15636" max="15637" width="5.28515625" style="141" customWidth="1"/>
    <col min="15638" max="15638" width="0" style="141" hidden="1" customWidth="1"/>
    <col min="15639" max="15639" width="6.7109375" style="141" customWidth="1"/>
    <col min="15640" max="15640" width="7.5703125" style="141" customWidth="1"/>
    <col min="15641" max="15642" width="7.7109375" style="141" customWidth="1"/>
    <col min="15643" max="15644" width="0" style="141" hidden="1" customWidth="1"/>
    <col min="15645" max="15645" width="10.7109375" style="141" customWidth="1"/>
    <col min="15646" max="15887" width="9.140625" style="141"/>
    <col min="15888" max="15888" width="5.28515625" style="141" customWidth="1"/>
    <col min="15889" max="15889" width="25" style="141" customWidth="1"/>
    <col min="15890" max="15890" width="8.28515625" style="141" customWidth="1"/>
    <col min="15891" max="15891" width="4.5703125" style="141" customWidth="1"/>
    <col min="15892" max="15893" width="5.28515625" style="141" customWidth="1"/>
    <col min="15894" max="15894" width="0" style="141" hidden="1" customWidth="1"/>
    <col min="15895" max="15895" width="6.7109375" style="141" customWidth="1"/>
    <col min="15896" max="15896" width="7.5703125" style="141" customWidth="1"/>
    <col min="15897" max="15898" width="7.7109375" style="141" customWidth="1"/>
    <col min="15899" max="15900" width="0" style="141" hidden="1" customWidth="1"/>
    <col min="15901" max="15901" width="10.7109375" style="141" customWidth="1"/>
    <col min="15902" max="16143" width="9.140625" style="141"/>
    <col min="16144" max="16144" width="5.28515625" style="141" customWidth="1"/>
    <col min="16145" max="16145" width="25" style="141" customWidth="1"/>
    <col min="16146" max="16146" width="8.28515625" style="141" customWidth="1"/>
    <col min="16147" max="16147" width="4.5703125" style="141" customWidth="1"/>
    <col min="16148" max="16149" width="5.28515625" style="141" customWidth="1"/>
    <col min="16150" max="16150" width="0" style="141" hidden="1" customWidth="1"/>
    <col min="16151" max="16151" width="6.7109375" style="141" customWidth="1"/>
    <col min="16152" max="16152" width="7.5703125" style="141" customWidth="1"/>
    <col min="16153" max="16154" width="7.7109375" style="141" customWidth="1"/>
    <col min="16155" max="16156" width="0" style="141" hidden="1" customWidth="1"/>
    <col min="16157" max="16157" width="10.7109375" style="141" customWidth="1"/>
    <col min="16158" max="16384" width="9.140625" style="141"/>
  </cols>
  <sheetData>
    <row r="1" spans="1:32" ht="14.25" customHeight="1" x14ac:dyDescent="0.2">
      <c r="A1" s="341" t="s">
        <v>81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</row>
    <row r="2" spans="1:32" ht="13.5" customHeight="1" thickBot="1" x14ac:dyDescent="0.25">
      <c r="A2" s="342"/>
      <c r="B2" s="342"/>
      <c r="C2" s="342"/>
      <c r="D2" s="343"/>
      <c r="E2" s="343"/>
      <c r="F2" s="343"/>
      <c r="G2" s="343"/>
      <c r="H2" s="343"/>
      <c r="I2" s="343"/>
      <c r="J2" s="343"/>
      <c r="K2" s="343"/>
      <c r="L2" s="343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142"/>
      <c r="AE2" s="142"/>
      <c r="AF2" s="142"/>
    </row>
    <row r="3" spans="1:32" s="146" customFormat="1" ht="16.5" thickBot="1" x14ac:dyDescent="0.3">
      <c r="A3" s="344" t="s">
        <v>23</v>
      </c>
      <c r="B3" s="347" t="s">
        <v>24</v>
      </c>
      <c r="C3" s="143"/>
      <c r="D3" s="331">
        <v>1</v>
      </c>
      <c r="E3" s="332"/>
      <c r="F3" s="333"/>
      <c r="G3" s="331">
        <v>2</v>
      </c>
      <c r="H3" s="332"/>
      <c r="I3" s="333"/>
      <c r="J3" s="334">
        <v>3</v>
      </c>
      <c r="K3" s="335"/>
      <c r="L3" s="336"/>
      <c r="M3" s="183"/>
      <c r="N3" s="350" t="s">
        <v>2</v>
      </c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2"/>
      <c r="AB3" s="144">
        <f>SUM(N3:AA3)</f>
        <v>0</v>
      </c>
      <c r="AC3" s="353" t="s">
        <v>25</v>
      </c>
      <c r="AD3" s="145"/>
      <c r="AE3" s="145"/>
      <c r="AF3" s="145"/>
    </row>
    <row r="4" spans="1:32" s="146" customFormat="1" ht="16.5" customHeight="1" thickBot="1" x14ac:dyDescent="0.3">
      <c r="A4" s="345"/>
      <c r="B4" s="348"/>
      <c r="C4" s="359" t="s">
        <v>26</v>
      </c>
      <c r="D4" s="357" t="s">
        <v>33</v>
      </c>
      <c r="E4" s="337" t="s">
        <v>35</v>
      </c>
      <c r="F4" s="339" t="s">
        <v>36</v>
      </c>
      <c r="G4" s="357" t="s">
        <v>33</v>
      </c>
      <c r="H4" s="337" t="s">
        <v>35</v>
      </c>
      <c r="I4" s="339" t="s">
        <v>36</v>
      </c>
      <c r="J4" s="357" t="s">
        <v>33</v>
      </c>
      <c r="K4" s="337" t="s">
        <v>35</v>
      </c>
      <c r="L4" s="339" t="s">
        <v>36</v>
      </c>
      <c r="M4" s="179"/>
      <c r="N4" s="355" t="s">
        <v>34</v>
      </c>
      <c r="O4" s="361">
        <v>1</v>
      </c>
      <c r="P4" s="362"/>
      <c r="Q4" s="362"/>
      <c r="R4" s="362"/>
      <c r="S4" s="361">
        <v>2</v>
      </c>
      <c r="T4" s="362"/>
      <c r="U4" s="362"/>
      <c r="V4" s="362"/>
      <c r="W4" s="361">
        <v>3</v>
      </c>
      <c r="X4" s="362"/>
      <c r="Y4" s="362"/>
      <c r="Z4" s="362"/>
      <c r="AA4" s="180"/>
      <c r="AB4" s="144"/>
      <c r="AC4" s="354"/>
      <c r="AD4" s="145"/>
      <c r="AE4" s="145"/>
      <c r="AF4" s="145"/>
    </row>
    <row r="5" spans="1:32" s="148" customFormat="1" ht="33" customHeight="1" thickBot="1" x14ac:dyDescent="0.3">
      <c r="A5" s="346"/>
      <c r="B5" s="349"/>
      <c r="C5" s="360"/>
      <c r="D5" s="358"/>
      <c r="E5" s="338"/>
      <c r="F5" s="340"/>
      <c r="G5" s="358"/>
      <c r="H5" s="338"/>
      <c r="I5" s="340"/>
      <c r="J5" s="358"/>
      <c r="K5" s="338"/>
      <c r="L5" s="340"/>
      <c r="M5" s="143">
        <v>4</v>
      </c>
      <c r="N5" s="356"/>
      <c r="O5" s="188" t="s">
        <v>29</v>
      </c>
      <c r="P5" s="189" t="s">
        <v>30</v>
      </c>
      <c r="Q5" s="189" t="s">
        <v>31</v>
      </c>
      <c r="R5" s="190" t="s">
        <v>32</v>
      </c>
      <c r="S5" s="188" t="s">
        <v>29</v>
      </c>
      <c r="T5" s="189" t="s">
        <v>30</v>
      </c>
      <c r="U5" s="189" t="s">
        <v>31</v>
      </c>
      <c r="V5" s="191" t="s">
        <v>32</v>
      </c>
      <c r="W5" s="188" t="s">
        <v>29</v>
      </c>
      <c r="X5" s="189" t="s">
        <v>30</v>
      </c>
      <c r="Y5" s="189" t="s">
        <v>31</v>
      </c>
      <c r="Z5" s="191" t="s">
        <v>32</v>
      </c>
      <c r="AA5" s="182">
        <v>4</v>
      </c>
      <c r="AB5" s="144"/>
      <c r="AC5" s="354"/>
      <c r="AD5" s="147"/>
      <c r="AE5" s="147"/>
      <c r="AF5" s="147"/>
    </row>
    <row r="6" spans="1:32" ht="15.75" x14ac:dyDescent="0.25">
      <c r="A6" s="149">
        <v>1</v>
      </c>
      <c r="B6" s="225" t="s">
        <v>73</v>
      </c>
      <c r="C6" s="184" t="s">
        <v>27</v>
      </c>
      <c r="D6" s="196">
        <v>1</v>
      </c>
      <c r="E6" s="181">
        <v>7</v>
      </c>
      <c r="F6" s="206">
        <v>4</v>
      </c>
      <c r="G6" s="168">
        <v>1</v>
      </c>
      <c r="H6" s="166">
        <v>7</v>
      </c>
      <c r="I6" s="209">
        <v>5</v>
      </c>
      <c r="J6" s="196">
        <v>1</v>
      </c>
      <c r="K6" s="181">
        <v>1</v>
      </c>
      <c r="L6" s="206">
        <v>1</v>
      </c>
      <c r="M6" s="175"/>
      <c r="N6" s="184">
        <v>1</v>
      </c>
      <c r="O6" s="192">
        <v>13</v>
      </c>
      <c r="P6" s="166">
        <v>3</v>
      </c>
      <c r="Q6" s="166">
        <v>1</v>
      </c>
      <c r="R6" s="167"/>
      <c r="S6" s="165">
        <v>12</v>
      </c>
      <c r="T6" s="166">
        <v>2.1</v>
      </c>
      <c r="U6" s="166">
        <v>1.5</v>
      </c>
      <c r="V6" s="167"/>
      <c r="W6" s="192">
        <v>16</v>
      </c>
      <c r="X6" s="166"/>
      <c r="Y6" s="166">
        <v>1.5</v>
      </c>
      <c r="Z6" s="167"/>
      <c r="AA6" s="151"/>
      <c r="AB6" s="152"/>
      <c r="AC6" s="150">
        <f t="shared" ref="AC6:AC25" si="0">SUM(N6:Z6)</f>
        <v>51.1</v>
      </c>
      <c r="AD6" s="142"/>
      <c r="AE6" s="142"/>
      <c r="AF6" s="142"/>
    </row>
    <row r="7" spans="1:32" ht="15.75" x14ac:dyDescent="0.25">
      <c r="A7" s="153">
        <v>2</v>
      </c>
      <c r="B7" s="202" t="s">
        <v>45</v>
      </c>
      <c r="C7" s="185">
        <v>12.5</v>
      </c>
      <c r="D7" s="193">
        <v>1</v>
      </c>
      <c r="E7" s="176">
        <v>5</v>
      </c>
      <c r="F7" s="207">
        <v>1</v>
      </c>
      <c r="G7" s="168">
        <v>1</v>
      </c>
      <c r="H7" s="169">
        <v>10</v>
      </c>
      <c r="I7" s="210">
        <v>7</v>
      </c>
      <c r="J7" s="193">
        <v>1</v>
      </c>
      <c r="K7" s="176">
        <v>6</v>
      </c>
      <c r="L7" s="207">
        <v>5</v>
      </c>
      <c r="M7" s="176"/>
      <c r="N7" s="185"/>
      <c r="O7" s="193">
        <v>16</v>
      </c>
      <c r="P7" s="169">
        <v>3.1</v>
      </c>
      <c r="Q7" s="169">
        <v>2.5</v>
      </c>
      <c r="R7" s="170"/>
      <c r="S7" s="168">
        <v>11</v>
      </c>
      <c r="T7" s="169">
        <v>3.7</v>
      </c>
      <c r="U7" s="169">
        <v>0.5</v>
      </c>
      <c r="V7" s="170"/>
      <c r="W7" s="193">
        <v>12</v>
      </c>
      <c r="X7" s="169">
        <v>1</v>
      </c>
      <c r="Y7" s="169"/>
      <c r="Z7" s="170"/>
      <c r="AA7" s="155"/>
      <c r="AB7" s="156"/>
      <c r="AC7" s="154">
        <f t="shared" si="0"/>
        <v>49.800000000000004</v>
      </c>
      <c r="AD7" s="142"/>
      <c r="AE7" s="142"/>
      <c r="AF7" s="142"/>
    </row>
    <row r="8" spans="1:32" ht="15.75" x14ac:dyDescent="0.25">
      <c r="A8" s="153">
        <v>3</v>
      </c>
      <c r="B8" s="200" t="s">
        <v>44</v>
      </c>
      <c r="C8" s="185" t="s">
        <v>27</v>
      </c>
      <c r="D8" s="193">
        <v>1</v>
      </c>
      <c r="E8" s="176">
        <v>4</v>
      </c>
      <c r="F8" s="207">
        <v>2</v>
      </c>
      <c r="G8" s="168">
        <v>1</v>
      </c>
      <c r="H8" s="169">
        <v>9</v>
      </c>
      <c r="I8" s="210">
        <v>4</v>
      </c>
      <c r="J8" s="193">
        <v>1</v>
      </c>
      <c r="K8" s="176">
        <v>7</v>
      </c>
      <c r="L8" s="207">
        <v>7</v>
      </c>
      <c r="M8" s="176"/>
      <c r="N8" s="185"/>
      <c r="O8" s="193">
        <v>15</v>
      </c>
      <c r="P8" s="169">
        <v>1.5</v>
      </c>
      <c r="Q8" s="169">
        <v>2</v>
      </c>
      <c r="R8" s="170"/>
      <c r="S8" s="168">
        <v>13</v>
      </c>
      <c r="T8" s="169">
        <v>5.4</v>
      </c>
      <c r="U8" s="169">
        <v>1</v>
      </c>
      <c r="V8" s="170"/>
      <c r="W8" s="193">
        <v>11</v>
      </c>
      <c r="X8" s="169"/>
      <c r="Y8" s="169">
        <v>0.5</v>
      </c>
      <c r="Z8" s="170"/>
      <c r="AA8" s="155"/>
      <c r="AB8" s="156"/>
      <c r="AC8" s="154">
        <f t="shared" si="0"/>
        <v>49.4</v>
      </c>
      <c r="AD8" s="142"/>
      <c r="AE8" s="142"/>
      <c r="AF8" s="142"/>
    </row>
    <row r="9" spans="1:32" ht="15.75" x14ac:dyDescent="0.25">
      <c r="A9" s="153">
        <v>4</v>
      </c>
      <c r="B9" s="200" t="s">
        <v>44</v>
      </c>
      <c r="C9" s="185">
        <v>5</v>
      </c>
      <c r="D9" s="193">
        <v>1</v>
      </c>
      <c r="E9" s="176">
        <v>10</v>
      </c>
      <c r="F9" s="207">
        <v>8</v>
      </c>
      <c r="G9" s="168">
        <v>2</v>
      </c>
      <c r="H9" s="169">
        <v>9</v>
      </c>
      <c r="I9" s="210">
        <v>2</v>
      </c>
      <c r="J9" s="193">
        <v>1</v>
      </c>
      <c r="K9" s="176">
        <v>9</v>
      </c>
      <c r="L9" s="207">
        <v>6</v>
      </c>
      <c r="M9" s="176"/>
      <c r="N9" s="185">
        <v>2.5</v>
      </c>
      <c r="O9" s="193">
        <v>10.5</v>
      </c>
      <c r="P9" s="169">
        <v>2.5</v>
      </c>
      <c r="Q9" s="169"/>
      <c r="R9" s="170"/>
      <c r="S9" s="168">
        <v>9.5</v>
      </c>
      <c r="T9" s="169">
        <v>4.9000000000000004</v>
      </c>
      <c r="U9" s="169">
        <v>2.5</v>
      </c>
      <c r="V9" s="170"/>
      <c r="W9" s="193">
        <v>11.5</v>
      </c>
      <c r="X9" s="169">
        <v>3.5</v>
      </c>
      <c r="Y9" s="169">
        <v>2</v>
      </c>
      <c r="Z9" s="170"/>
      <c r="AA9" s="155"/>
      <c r="AB9" s="156"/>
      <c r="AC9" s="154">
        <f t="shared" si="0"/>
        <v>49.4</v>
      </c>
      <c r="AD9" s="142"/>
      <c r="AE9" s="142"/>
      <c r="AF9" s="142"/>
    </row>
    <row r="10" spans="1:32" ht="15.75" x14ac:dyDescent="0.25">
      <c r="A10" s="153">
        <v>5</v>
      </c>
      <c r="B10" s="198" t="s">
        <v>47</v>
      </c>
      <c r="C10" s="185" t="s">
        <v>27</v>
      </c>
      <c r="D10" s="193">
        <v>2</v>
      </c>
      <c r="E10" s="176">
        <v>4</v>
      </c>
      <c r="F10" s="207">
        <v>2</v>
      </c>
      <c r="G10" s="168">
        <v>1</v>
      </c>
      <c r="H10" s="169">
        <v>3</v>
      </c>
      <c r="I10" s="210">
        <v>1</v>
      </c>
      <c r="J10" s="193">
        <v>1</v>
      </c>
      <c r="K10" s="176">
        <v>4</v>
      </c>
      <c r="L10" s="207">
        <v>2</v>
      </c>
      <c r="M10" s="176"/>
      <c r="N10" s="185"/>
      <c r="O10" s="193">
        <v>9.5</v>
      </c>
      <c r="P10" s="169">
        <v>1.4</v>
      </c>
      <c r="Q10" s="169"/>
      <c r="R10" s="170"/>
      <c r="S10" s="168">
        <v>16</v>
      </c>
      <c r="T10" s="169">
        <v>1.4</v>
      </c>
      <c r="U10" s="169"/>
      <c r="V10" s="170"/>
      <c r="W10" s="193">
        <v>15</v>
      </c>
      <c r="X10" s="169">
        <v>1.5</v>
      </c>
      <c r="Y10" s="169"/>
      <c r="Z10" s="170"/>
      <c r="AA10" s="155"/>
      <c r="AB10" s="156"/>
      <c r="AC10" s="154">
        <f t="shared" si="0"/>
        <v>44.8</v>
      </c>
      <c r="AD10" s="142"/>
      <c r="AE10" s="142"/>
      <c r="AF10" s="142"/>
    </row>
    <row r="11" spans="1:32" ht="15.75" x14ac:dyDescent="0.25">
      <c r="A11" s="153">
        <v>6</v>
      </c>
      <c r="B11" s="202" t="s">
        <v>86</v>
      </c>
      <c r="C11" s="185" t="s">
        <v>27</v>
      </c>
      <c r="D11" s="193">
        <v>1</v>
      </c>
      <c r="E11" s="176">
        <v>1</v>
      </c>
      <c r="F11" s="207">
        <v>3</v>
      </c>
      <c r="G11" s="168">
        <v>1</v>
      </c>
      <c r="H11" s="169">
        <v>1</v>
      </c>
      <c r="I11" s="210">
        <v>2</v>
      </c>
      <c r="J11" s="193">
        <v>1</v>
      </c>
      <c r="K11" s="176">
        <v>2</v>
      </c>
      <c r="L11" s="207">
        <v>3</v>
      </c>
      <c r="M11" s="176"/>
      <c r="N11" s="185"/>
      <c r="O11" s="193">
        <v>14</v>
      </c>
      <c r="P11" s="169"/>
      <c r="Q11" s="169"/>
      <c r="R11" s="170"/>
      <c r="S11" s="168">
        <v>15</v>
      </c>
      <c r="T11" s="169"/>
      <c r="U11" s="169"/>
      <c r="V11" s="170"/>
      <c r="W11" s="193">
        <v>14</v>
      </c>
      <c r="X11" s="169"/>
      <c r="Y11" s="169"/>
      <c r="Z11" s="170"/>
      <c r="AA11" s="155"/>
      <c r="AB11" s="156"/>
      <c r="AC11" s="154">
        <f t="shared" si="0"/>
        <v>43</v>
      </c>
      <c r="AD11" s="142"/>
      <c r="AE11" s="142"/>
      <c r="AF11" s="142"/>
    </row>
    <row r="12" spans="1:32" ht="15" customHeight="1" x14ac:dyDescent="0.25">
      <c r="A12" s="153">
        <v>7</v>
      </c>
      <c r="B12" s="202" t="s">
        <v>48</v>
      </c>
      <c r="C12" s="185" t="s">
        <v>27</v>
      </c>
      <c r="D12" s="193">
        <v>1</v>
      </c>
      <c r="E12" s="176">
        <v>6</v>
      </c>
      <c r="F12" s="207">
        <v>10</v>
      </c>
      <c r="G12" s="168">
        <v>1</v>
      </c>
      <c r="H12" s="169">
        <v>5</v>
      </c>
      <c r="I12" s="210">
        <v>3</v>
      </c>
      <c r="J12" s="196">
        <v>1</v>
      </c>
      <c r="K12" s="176">
        <v>8</v>
      </c>
      <c r="L12" s="207">
        <v>8</v>
      </c>
      <c r="M12" s="176"/>
      <c r="N12" s="185">
        <v>0.5</v>
      </c>
      <c r="O12" s="193">
        <v>9.5</v>
      </c>
      <c r="P12" s="169"/>
      <c r="Q12" s="169"/>
      <c r="R12" s="170"/>
      <c r="S12" s="168">
        <v>14</v>
      </c>
      <c r="T12" s="169">
        <v>1.7</v>
      </c>
      <c r="U12" s="169">
        <v>2</v>
      </c>
      <c r="V12" s="170"/>
      <c r="W12" s="193">
        <v>10.5</v>
      </c>
      <c r="X12" s="169"/>
      <c r="Y12" s="169">
        <v>1</v>
      </c>
      <c r="Z12" s="170"/>
      <c r="AA12" s="155"/>
      <c r="AB12" s="156"/>
      <c r="AC12" s="154">
        <f t="shared" si="0"/>
        <v>39.200000000000003</v>
      </c>
    </row>
    <row r="13" spans="1:32" ht="15.75" x14ac:dyDescent="0.25">
      <c r="A13" s="153">
        <v>8</v>
      </c>
      <c r="B13" s="204" t="s">
        <v>60</v>
      </c>
      <c r="C13" s="185">
        <v>7.5</v>
      </c>
      <c r="D13" s="193">
        <v>1</v>
      </c>
      <c r="E13" s="176">
        <v>9</v>
      </c>
      <c r="F13" s="207">
        <v>9</v>
      </c>
      <c r="G13" s="168">
        <v>1</v>
      </c>
      <c r="H13" s="169">
        <v>8</v>
      </c>
      <c r="I13" s="210">
        <v>8</v>
      </c>
      <c r="J13" s="196">
        <v>1</v>
      </c>
      <c r="K13" s="176">
        <v>5</v>
      </c>
      <c r="L13" s="207">
        <v>9</v>
      </c>
      <c r="M13" s="176"/>
      <c r="N13" s="185">
        <v>2</v>
      </c>
      <c r="O13" s="193">
        <v>10</v>
      </c>
      <c r="P13" s="169"/>
      <c r="Q13" s="169">
        <v>1.5</v>
      </c>
      <c r="R13" s="170"/>
      <c r="S13" s="168">
        <v>10.5</v>
      </c>
      <c r="T13" s="169"/>
      <c r="U13" s="169"/>
      <c r="V13" s="170"/>
      <c r="W13" s="193">
        <v>10</v>
      </c>
      <c r="X13" s="169"/>
      <c r="Y13" s="169">
        <v>2.5</v>
      </c>
      <c r="Z13" s="170"/>
      <c r="AA13" s="155"/>
      <c r="AB13" s="156"/>
      <c r="AC13" s="154">
        <f t="shared" si="0"/>
        <v>36.5</v>
      </c>
    </row>
    <row r="14" spans="1:32" ht="15.75" x14ac:dyDescent="0.25">
      <c r="A14" s="153">
        <v>9</v>
      </c>
      <c r="B14" s="226" t="s">
        <v>57</v>
      </c>
      <c r="C14" s="185" t="s">
        <v>27</v>
      </c>
      <c r="D14" s="193">
        <v>1</v>
      </c>
      <c r="E14" s="176">
        <v>8</v>
      </c>
      <c r="F14" s="207">
        <v>7</v>
      </c>
      <c r="G14" s="168">
        <v>2</v>
      </c>
      <c r="H14" s="169">
        <v>8</v>
      </c>
      <c r="I14" s="210">
        <v>7</v>
      </c>
      <c r="J14" s="193">
        <v>2</v>
      </c>
      <c r="K14" s="176">
        <v>8</v>
      </c>
      <c r="L14" s="207">
        <v>2</v>
      </c>
      <c r="M14" s="176"/>
      <c r="N14" s="185">
        <v>1.5</v>
      </c>
      <c r="O14" s="193">
        <v>11</v>
      </c>
      <c r="P14" s="169">
        <v>1.2</v>
      </c>
      <c r="Q14" s="169"/>
      <c r="R14" s="170"/>
      <c r="S14" s="168">
        <v>5.5</v>
      </c>
      <c r="T14" s="169">
        <v>0.7</v>
      </c>
      <c r="U14" s="169"/>
      <c r="V14" s="170"/>
      <c r="W14" s="193">
        <v>9.5</v>
      </c>
      <c r="X14" s="169">
        <v>4.2</v>
      </c>
      <c r="Y14" s="169"/>
      <c r="Z14" s="170"/>
      <c r="AA14" s="155"/>
      <c r="AB14" s="156"/>
      <c r="AC14" s="154">
        <f t="shared" si="0"/>
        <v>33.6</v>
      </c>
    </row>
    <row r="15" spans="1:32" ht="15.75" x14ac:dyDescent="0.25">
      <c r="A15" s="153">
        <v>10</v>
      </c>
      <c r="B15" s="202" t="s">
        <v>82</v>
      </c>
      <c r="C15" s="185"/>
      <c r="D15" s="193">
        <v>1</v>
      </c>
      <c r="E15" s="176">
        <v>3</v>
      </c>
      <c r="F15" s="207">
        <v>6</v>
      </c>
      <c r="G15" s="168">
        <v>1</v>
      </c>
      <c r="H15" s="169">
        <v>4</v>
      </c>
      <c r="I15" s="210">
        <v>6</v>
      </c>
      <c r="J15" s="196">
        <v>2</v>
      </c>
      <c r="K15" s="176">
        <v>9</v>
      </c>
      <c r="L15" s="207">
        <v>6</v>
      </c>
      <c r="M15" s="176"/>
      <c r="N15" s="185"/>
      <c r="O15" s="193">
        <v>11.5</v>
      </c>
      <c r="P15" s="169"/>
      <c r="Q15" s="169"/>
      <c r="R15" s="170"/>
      <c r="S15" s="168">
        <v>11.5</v>
      </c>
      <c r="T15" s="169"/>
      <c r="U15" s="169"/>
      <c r="V15" s="170"/>
      <c r="W15" s="193">
        <v>6</v>
      </c>
      <c r="X15" s="169">
        <v>2.1</v>
      </c>
      <c r="Y15" s="169"/>
      <c r="Z15" s="170"/>
      <c r="AA15" s="155"/>
      <c r="AB15" s="156"/>
      <c r="AC15" s="154">
        <f t="shared" si="0"/>
        <v>31.1</v>
      </c>
    </row>
    <row r="16" spans="1:32" ht="15.75" x14ac:dyDescent="0.25">
      <c r="A16" s="153">
        <v>11</v>
      </c>
      <c r="B16" s="198" t="s">
        <v>46</v>
      </c>
      <c r="C16" s="185" t="s">
        <v>27</v>
      </c>
      <c r="D16" s="193">
        <v>2</v>
      </c>
      <c r="E16" s="176">
        <v>6</v>
      </c>
      <c r="F16" s="207">
        <v>7</v>
      </c>
      <c r="G16" s="168">
        <v>1</v>
      </c>
      <c r="H16" s="169">
        <v>2</v>
      </c>
      <c r="I16" s="210">
        <v>10</v>
      </c>
      <c r="J16" s="193">
        <v>1</v>
      </c>
      <c r="K16" s="176">
        <v>3</v>
      </c>
      <c r="L16" s="207">
        <v>4</v>
      </c>
      <c r="M16" s="176"/>
      <c r="N16" s="185"/>
      <c r="O16" s="193">
        <v>5.5</v>
      </c>
      <c r="P16" s="169"/>
      <c r="Q16" s="169"/>
      <c r="R16" s="170"/>
      <c r="S16" s="168">
        <v>9.5</v>
      </c>
      <c r="T16" s="169"/>
      <c r="U16" s="169"/>
      <c r="V16" s="170"/>
      <c r="W16" s="193">
        <v>13</v>
      </c>
      <c r="X16" s="169"/>
      <c r="Y16" s="169"/>
      <c r="Z16" s="170"/>
      <c r="AA16" s="155"/>
      <c r="AB16" s="156"/>
      <c r="AC16" s="154">
        <f t="shared" si="0"/>
        <v>28</v>
      </c>
    </row>
    <row r="17" spans="1:29" ht="15.75" x14ac:dyDescent="0.25">
      <c r="A17" s="153">
        <v>12</v>
      </c>
      <c r="B17" s="200" t="s">
        <v>54</v>
      </c>
      <c r="C17" s="185">
        <v>12.5</v>
      </c>
      <c r="D17" s="193">
        <v>2</v>
      </c>
      <c r="E17" s="176">
        <v>7</v>
      </c>
      <c r="F17" s="207">
        <v>5</v>
      </c>
      <c r="G17" s="168">
        <v>2</v>
      </c>
      <c r="H17" s="169">
        <v>7</v>
      </c>
      <c r="I17" s="210">
        <v>5</v>
      </c>
      <c r="J17" s="196">
        <v>2</v>
      </c>
      <c r="K17" s="176">
        <v>2</v>
      </c>
      <c r="L17" s="207">
        <v>1</v>
      </c>
      <c r="M17" s="176"/>
      <c r="N17" s="185"/>
      <c r="O17" s="193">
        <v>6.5</v>
      </c>
      <c r="P17" s="169">
        <v>1.4</v>
      </c>
      <c r="Q17" s="169"/>
      <c r="R17" s="170"/>
      <c r="S17" s="168">
        <v>6.5</v>
      </c>
      <c r="T17" s="169">
        <v>1.4</v>
      </c>
      <c r="U17" s="169"/>
      <c r="V17" s="170"/>
      <c r="W17" s="193">
        <v>10.5</v>
      </c>
      <c r="X17" s="169">
        <v>0.7</v>
      </c>
      <c r="Y17" s="169"/>
      <c r="Z17" s="170"/>
      <c r="AA17" s="155"/>
      <c r="AB17" s="156"/>
      <c r="AC17" s="154">
        <f t="shared" si="0"/>
        <v>27</v>
      </c>
    </row>
    <row r="18" spans="1:29" ht="15.75" x14ac:dyDescent="0.25">
      <c r="A18" s="153">
        <v>13</v>
      </c>
      <c r="B18" s="200" t="s">
        <v>62</v>
      </c>
      <c r="C18" s="185">
        <v>10</v>
      </c>
      <c r="D18" s="193">
        <v>2</v>
      </c>
      <c r="E18" s="176">
        <v>9</v>
      </c>
      <c r="F18" s="207">
        <v>8</v>
      </c>
      <c r="G18" s="168">
        <v>2</v>
      </c>
      <c r="H18" s="169">
        <v>1</v>
      </c>
      <c r="I18" s="210">
        <v>1</v>
      </c>
      <c r="J18" s="193">
        <v>2</v>
      </c>
      <c r="K18" s="176">
        <v>7</v>
      </c>
      <c r="L18" s="207">
        <v>5</v>
      </c>
      <c r="M18" s="176"/>
      <c r="N18" s="185"/>
      <c r="O18" s="193">
        <v>5</v>
      </c>
      <c r="P18" s="169">
        <v>0.7</v>
      </c>
      <c r="Q18" s="169"/>
      <c r="R18" s="170"/>
      <c r="S18" s="168">
        <v>10.5</v>
      </c>
      <c r="T18" s="169"/>
      <c r="U18" s="169"/>
      <c r="V18" s="170"/>
      <c r="W18" s="193">
        <v>6.5</v>
      </c>
      <c r="X18" s="169">
        <v>1.4</v>
      </c>
      <c r="Y18" s="169"/>
      <c r="Z18" s="170"/>
      <c r="AA18" s="155"/>
      <c r="AB18" s="156"/>
      <c r="AC18" s="154">
        <f t="shared" si="0"/>
        <v>24.099999999999998</v>
      </c>
    </row>
    <row r="19" spans="1:29" ht="15.75" x14ac:dyDescent="0.25">
      <c r="A19" s="153">
        <v>14</v>
      </c>
      <c r="B19" s="200" t="s">
        <v>79</v>
      </c>
      <c r="C19" s="185">
        <v>10</v>
      </c>
      <c r="D19" s="193">
        <v>1</v>
      </c>
      <c r="E19" s="176">
        <v>2</v>
      </c>
      <c r="F19" s="207">
        <v>5</v>
      </c>
      <c r="G19" s="168">
        <v>1</v>
      </c>
      <c r="H19" s="169">
        <v>6</v>
      </c>
      <c r="I19" s="210">
        <v>9</v>
      </c>
      <c r="J19" s="196"/>
      <c r="K19" s="176"/>
      <c r="L19" s="207"/>
      <c r="M19" s="176"/>
      <c r="N19" s="185"/>
      <c r="O19" s="193">
        <v>12</v>
      </c>
      <c r="P19" s="169"/>
      <c r="Q19" s="169">
        <v>0.5</v>
      </c>
      <c r="R19" s="170"/>
      <c r="S19" s="168">
        <v>10</v>
      </c>
      <c r="T19" s="169"/>
      <c r="U19" s="169"/>
      <c r="V19" s="170"/>
      <c r="W19" s="193"/>
      <c r="X19" s="169"/>
      <c r="Y19" s="169"/>
      <c r="Z19" s="170"/>
      <c r="AA19" s="155"/>
      <c r="AB19" s="156"/>
      <c r="AC19" s="154">
        <f t="shared" si="0"/>
        <v>22.5</v>
      </c>
    </row>
    <row r="20" spans="1:29" ht="15.75" x14ac:dyDescent="0.25">
      <c r="A20" s="153">
        <v>15</v>
      </c>
      <c r="B20" s="202" t="s">
        <v>58</v>
      </c>
      <c r="C20" s="185" t="s">
        <v>27</v>
      </c>
      <c r="D20" s="193">
        <v>2</v>
      </c>
      <c r="E20" s="176">
        <v>5</v>
      </c>
      <c r="F20" s="207">
        <v>4</v>
      </c>
      <c r="G20" s="168">
        <v>2</v>
      </c>
      <c r="H20" s="169">
        <v>4</v>
      </c>
      <c r="I20" s="210">
        <v>3</v>
      </c>
      <c r="J20" s="196">
        <v>2</v>
      </c>
      <c r="K20" s="176">
        <v>6</v>
      </c>
      <c r="L20" s="207">
        <v>9</v>
      </c>
      <c r="M20" s="176"/>
      <c r="N20" s="185"/>
      <c r="O20" s="193">
        <v>7.5</v>
      </c>
      <c r="P20" s="169">
        <v>0.7</v>
      </c>
      <c r="Q20" s="169"/>
      <c r="R20" s="170"/>
      <c r="S20" s="168">
        <v>8.5</v>
      </c>
      <c r="T20" s="169">
        <v>0.7</v>
      </c>
      <c r="U20" s="169"/>
      <c r="V20" s="170"/>
      <c r="W20" s="193">
        <v>4.5</v>
      </c>
      <c r="X20" s="169"/>
      <c r="Y20" s="169"/>
      <c r="Z20" s="170"/>
      <c r="AA20" s="155"/>
      <c r="AB20" s="156"/>
      <c r="AC20" s="154">
        <f t="shared" si="0"/>
        <v>21.9</v>
      </c>
    </row>
    <row r="21" spans="1:29" ht="15.75" x14ac:dyDescent="0.25">
      <c r="A21" s="153">
        <v>16</v>
      </c>
      <c r="B21" s="200" t="s">
        <v>76</v>
      </c>
      <c r="C21" s="185" t="s">
        <v>27</v>
      </c>
      <c r="D21" s="193">
        <v>2</v>
      </c>
      <c r="E21" s="176">
        <v>1</v>
      </c>
      <c r="F21" s="207">
        <v>3</v>
      </c>
      <c r="G21" s="168">
        <v>2</v>
      </c>
      <c r="H21" s="169">
        <v>2</v>
      </c>
      <c r="I21" s="210">
        <v>4</v>
      </c>
      <c r="J21" s="196">
        <v>2</v>
      </c>
      <c r="K21" s="176">
        <v>1</v>
      </c>
      <c r="L21" s="207">
        <v>8</v>
      </c>
      <c r="M21" s="176"/>
      <c r="N21" s="185"/>
      <c r="O21" s="193">
        <v>8.5</v>
      </c>
      <c r="P21" s="169"/>
      <c r="Q21" s="169"/>
      <c r="R21" s="170"/>
      <c r="S21" s="168">
        <v>7.5</v>
      </c>
      <c r="T21" s="169"/>
      <c r="U21" s="169"/>
      <c r="V21" s="170"/>
      <c r="W21" s="193">
        <v>5</v>
      </c>
      <c r="X21" s="169"/>
      <c r="Y21" s="169"/>
      <c r="Z21" s="170"/>
      <c r="AA21" s="155"/>
      <c r="AB21" s="156"/>
      <c r="AC21" s="154">
        <f t="shared" si="0"/>
        <v>21</v>
      </c>
    </row>
    <row r="22" spans="1:29" ht="15.75" x14ac:dyDescent="0.25">
      <c r="A22" s="153">
        <v>17</v>
      </c>
      <c r="B22" s="200" t="s">
        <v>63</v>
      </c>
      <c r="C22" s="185" t="s">
        <v>27</v>
      </c>
      <c r="D22" s="193">
        <v>2</v>
      </c>
      <c r="E22" s="176">
        <v>3</v>
      </c>
      <c r="F22" s="207">
        <v>9</v>
      </c>
      <c r="G22" s="168">
        <v>2</v>
      </c>
      <c r="H22" s="169">
        <v>5</v>
      </c>
      <c r="I22" s="210">
        <v>6</v>
      </c>
      <c r="J22" s="193">
        <v>2</v>
      </c>
      <c r="K22" s="176">
        <v>3</v>
      </c>
      <c r="L22" s="207">
        <v>3</v>
      </c>
      <c r="M22" s="176"/>
      <c r="N22" s="185"/>
      <c r="O22" s="193">
        <v>4.5</v>
      </c>
      <c r="P22" s="169"/>
      <c r="Q22" s="169"/>
      <c r="R22" s="170"/>
      <c r="S22" s="168">
        <v>6</v>
      </c>
      <c r="T22" s="169"/>
      <c r="U22" s="169"/>
      <c r="V22" s="170"/>
      <c r="W22" s="193">
        <v>8.5</v>
      </c>
      <c r="X22" s="169"/>
      <c r="Y22" s="169"/>
      <c r="Z22" s="170"/>
      <c r="AA22" s="155"/>
      <c r="AB22" s="156"/>
      <c r="AC22" s="154">
        <f t="shared" si="0"/>
        <v>19</v>
      </c>
    </row>
    <row r="23" spans="1:29" ht="15.75" x14ac:dyDescent="0.25">
      <c r="A23" s="153">
        <v>18</v>
      </c>
      <c r="B23" s="203" t="s">
        <v>56</v>
      </c>
      <c r="C23" s="185">
        <v>12.5</v>
      </c>
      <c r="D23" s="193">
        <v>2</v>
      </c>
      <c r="E23" s="176">
        <v>2</v>
      </c>
      <c r="F23" s="207">
        <v>1</v>
      </c>
      <c r="G23" s="168">
        <v>2</v>
      </c>
      <c r="H23" s="169">
        <v>6</v>
      </c>
      <c r="I23" s="210">
        <v>9</v>
      </c>
      <c r="J23" s="193">
        <v>2</v>
      </c>
      <c r="K23" s="176">
        <v>4</v>
      </c>
      <c r="L23" s="207">
        <v>4</v>
      </c>
      <c r="M23" s="176"/>
      <c r="N23" s="185"/>
      <c r="O23" s="193">
        <v>10.5</v>
      </c>
      <c r="P23" s="169">
        <v>0.7</v>
      </c>
      <c r="Q23" s="169"/>
      <c r="R23" s="170"/>
      <c r="S23" s="168">
        <v>4.5</v>
      </c>
      <c r="T23" s="169"/>
      <c r="U23" s="169"/>
      <c r="V23" s="170"/>
      <c r="W23" s="193">
        <v>7.5</v>
      </c>
      <c r="X23" s="169"/>
      <c r="Y23" s="169"/>
      <c r="Z23" s="170">
        <v>-8</v>
      </c>
      <c r="AA23" s="155"/>
      <c r="AB23" s="156"/>
      <c r="AC23" s="154">
        <f t="shared" si="0"/>
        <v>15.2</v>
      </c>
    </row>
    <row r="24" spans="1:29" ht="15.75" x14ac:dyDescent="0.25">
      <c r="A24" s="153">
        <v>19</v>
      </c>
      <c r="B24" s="198" t="s">
        <v>80</v>
      </c>
      <c r="C24" s="185" t="s">
        <v>27</v>
      </c>
      <c r="D24" s="193">
        <v>2</v>
      </c>
      <c r="E24" s="176">
        <v>8</v>
      </c>
      <c r="F24" s="207">
        <v>6</v>
      </c>
      <c r="G24" s="168">
        <v>2</v>
      </c>
      <c r="H24" s="169">
        <v>3</v>
      </c>
      <c r="I24" s="210">
        <v>8</v>
      </c>
      <c r="J24" s="196">
        <v>2</v>
      </c>
      <c r="K24" s="176">
        <v>5</v>
      </c>
      <c r="L24" s="207">
        <v>7</v>
      </c>
      <c r="M24" s="176"/>
      <c r="N24" s="185"/>
      <c r="O24" s="193">
        <v>6</v>
      </c>
      <c r="P24" s="169">
        <v>1.4</v>
      </c>
      <c r="Q24" s="169"/>
      <c r="R24" s="170">
        <f>-8-8-8</f>
        <v>-24</v>
      </c>
      <c r="S24" s="168">
        <v>5</v>
      </c>
      <c r="T24" s="169"/>
      <c r="U24" s="169"/>
      <c r="V24" s="170"/>
      <c r="W24" s="193">
        <v>5.5</v>
      </c>
      <c r="X24" s="169"/>
      <c r="Y24" s="169"/>
      <c r="Z24" s="170"/>
      <c r="AA24" s="155"/>
      <c r="AB24" s="156"/>
      <c r="AC24" s="154">
        <f t="shared" si="0"/>
        <v>-6.1000000000000014</v>
      </c>
    </row>
    <row r="25" spans="1:29" ht="15.75" x14ac:dyDescent="0.25">
      <c r="A25" s="153">
        <v>20</v>
      </c>
      <c r="B25" s="198"/>
      <c r="C25" s="185"/>
      <c r="D25" s="193"/>
      <c r="E25" s="176"/>
      <c r="F25" s="207"/>
      <c r="G25" s="168"/>
      <c r="H25" s="169"/>
      <c r="I25" s="210"/>
      <c r="J25" s="193"/>
      <c r="K25" s="176"/>
      <c r="L25" s="207"/>
      <c r="M25" s="176"/>
      <c r="N25" s="185"/>
      <c r="O25" s="193"/>
      <c r="P25" s="169"/>
      <c r="Q25" s="169"/>
      <c r="R25" s="170"/>
      <c r="S25" s="168"/>
      <c r="T25" s="169"/>
      <c r="U25" s="169"/>
      <c r="V25" s="170"/>
      <c r="W25" s="193"/>
      <c r="X25" s="169"/>
      <c r="Y25" s="169"/>
      <c r="Z25" s="170"/>
      <c r="AA25" s="155"/>
      <c r="AB25" s="156"/>
      <c r="AC25" s="154">
        <f t="shared" si="0"/>
        <v>0</v>
      </c>
    </row>
    <row r="26" spans="1:29" ht="15.75" hidden="1" x14ac:dyDescent="0.25">
      <c r="A26" s="153">
        <v>21</v>
      </c>
      <c r="B26" s="200" t="s">
        <v>74</v>
      </c>
      <c r="C26" s="185"/>
      <c r="D26" s="193"/>
      <c r="E26" s="176"/>
      <c r="F26" s="207"/>
      <c r="G26" s="168"/>
      <c r="H26" s="169"/>
      <c r="I26" s="210"/>
      <c r="J26" s="196"/>
      <c r="K26" s="176"/>
      <c r="L26" s="207"/>
      <c r="M26" s="176"/>
      <c r="N26" s="185"/>
      <c r="O26" s="193"/>
      <c r="P26" s="169"/>
      <c r="Q26" s="169"/>
      <c r="R26" s="170"/>
      <c r="S26" s="168"/>
      <c r="T26" s="169"/>
      <c r="U26" s="169"/>
      <c r="V26" s="170"/>
      <c r="W26" s="193"/>
      <c r="X26" s="169"/>
      <c r="Y26" s="169"/>
      <c r="Z26" s="170"/>
      <c r="AA26" s="155"/>
      <c r="AB26" s="156"/>
      <c r="AC26" s="154">
        <f t="shared" ref="AC26:AC30" si="1">SUM(N26:Z26)</f>
        <v>0</v>
      </c>
    </row>
    <row r="27" spans="1:29" ht="15.75" hidden="1" x14ac:dyDescent="0.25">
      <c r="A27" s="153">
        <v>22</v>
      </c>
      <c r="B27" s="197"/>
      <c r="C27" s="185"/>
      <c r="D27" s="193"/>
      <c r="E27" s="176"/>
      <c r="F27" s="207"/>
      <c r="G27" s="168"/>
      <c r="H27" s="169"/>
      <c r="I27" s="210"/>
      <c r="J27" s="196"/>
      <c r="K27" s="176"/>
      <c r="L27" s="207"/>
      <c r="M27" s="176"/>
      <c r="N27" s="185"/>
      <c r="O27" s="193"/>
      <c r="P27" s="169"/>
      <c r="Q27" s="169"/>
      <c r="R27" s="170"/>
      <c r="S27" s="168"/>
      <c r="T27" s="169"/>
      <c r="U27" s="169"/>
      <c r="V27" s="170"/>
      <c r="W27" s="193"/>
      <c r="X27" s="169"/>
      <c r="Y27" s="169"/>
      <c r="Z27" s="170"/>
      <c r="AA27" s="155"/>
      <c r="AB27" s="156"/>
      <c r="AC27" s="154">
        <f t="shared" si="1"/>
        <v>0</v>
      </c>
    </row>
    <row r="28" spans="1:29" ht="15.75" hidden="1" x14ac:dyDescent="0.25">
      <c r="A28" s="153">
        <v>23</v>
      </c>
      <c r="B28" s="201"/>
      <c r="C28" s="185"/>
      <c r="D28" s="193"/>
      <c r="E28" s="176"/>
      <c r="F28" s="207"/>
      <c r="G28" s="168"/>
      <c r="H28" s="169"/>
      <c r="I28" s="210"/>
      <c r="J28" s="193"/>
      <c r="K28" s="176"/>
      <c r="L28" s="207"/>
      <c r="M28" s="176"/>
      <c r="N28" s="185"/>
      <c r="O28" s="193"/>
      <c r="P28" s="169"/>
      <c r="Q28" s="169"/>
      <c r="R28" s="170"/>
      <c r="S28" s="168"/>
      <c r="T28" s="169"/>
      <c r="U28" s="169"/>
      <c r="V28" s="170"/>
      <c r="W28" s="193"/>
      <c r="X28" s="169"/>
      <c r="Y28" s="169"/>
      <c r="Z28" s="170"/>
      <c r="AA28" s="155"/>
      <c r="AB28" s="156"/>
      <c r="AC28" s="154">
        <f t="shared" si="1"/>
        <v>0</v>
      </c>
    </row>
    <row r="29" spans="1:29" ht="15.75" hidden="1" x14ac:dyDescent="0.25">
      <c r="A29" s="157">
        <v>24</v>
      </c>
      <c r="B29" s="200"/>
      <c r="C29" s="186"/>
      <c r="D29" s="195"/>
      <c r="E29" s="177"/>
      <c r="F29" s="208"/>
      <c r="G29" s="168"/>
      <c r="H29" s="171"/>
      <c r="I29" s="211"/>
      <c r="J29" s="196"/>
      <c r="K29" s="177"/>
      <c r="L29" s="208"/>
      <c r="M29" s="177"/>
      <c r="N29" s="186"/>
      <c r="O29" s="193"/>
      <c r="P29" s="169"/>
      <c r="Q29" s="169"/>
      <c r="R29" s="170"/>
      <c r="S29" s="168"/>
      <c r="T29" s="169"/>
      <c r="U29" s="169"/>
      <c r="V29" s="170"/>
      <c r="W29" s="193"/>
      <c r="X29" s="169"/>
      <c r="Y29" s="169"/>
      <c r="Z29" s="170"/>
      <c r="AA29" s="159"/>
      <c r="AB29" s="160"/>
      <c r="AC29" s="158">
        <f t="shared" si="1"/>
        <v>0</v>
      </c>
    </row>
    <row r="30" spans="1:29" ht="15.75" hidden="1" thickBot="1" x14ac:dyDescent="0.25">
      <c r="A30" s="161">
        <v>25</v>
      </c>
      <c r="B30" s="205"/>
      <c r="C30" s="187"/>
      <c r="D30" s="194"/>
      <c r="E30" s="178"/>
      <c r="F30" s="174"/>
      <c r="G30" s="172"/>
      <c r="H30" s="173"/>
      <c r="I30" s="178"/>
      <c r="J30" s="194"/>
      <c r="K30" s="178"/>
      <c r="L30" s="174"/>
      <c r="M30" s="178"/>
      <c r="N30" s="187"/>
      <c r="O30" s="194"/>
      <c r="P30" s="173"/>
      <c r="Q30" s="173"/>
      <c r="R30" s="174"/>
      <c r="S30" s="172"/>
      <c r="T30" s="173"/>
      <c r="U30" s="173"/>
      <c r="V30" s="174"/>
      <c r="W30" s="194"/>
      <c r="X30" s="173"/>
      <c r="Y30" s="173"/>
      <c r="Z30" s="174"/>
      <c r="AA30" s="155"/>
      <c r="AB30" s="156"/>
      <c r="AC30" s="162">
        <f t="shared" si="1"/>
        <v>0</v>
      </c>
    </row>
  </sheetData>
  <sortState ref="B6:AC24">
    <sortCondition descending="1" ref="AC6:AC24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90" zoomScaleNormal="90" workbookViewId="0">
      <selection activeCell="B7" sqref="B7"/>
    </sheetView>
  </sheetViews>
  <sheetFormatPr defaultRowHeight="15" x14ac:dyDescent="0.2"/>
  <cols>
    <col min="1" max="1" width="5.28515625" style="141" customWidth="1"/>
    <col min="2" max="2" width="42.5703125" style="142" customWidth="1"/>
    <col min="3" max="3" width="8.28515625" style="142" customWidth="1"/>
    <col min="4" max="5" width="4.5703125" style="163" customWidth="1"/>
    <col min="6" max="8" width="5.28515625" style="164" customWidth="1"/>
    <col min="9" max="9" width="4.5703125" style="163" customWidth="1"/>
    <col min="10" max="12" width="5.28515625" style="164" customWidth="1"/>
    <col min="13" max="13" width="6.85546875" style="164" customWidth="1"/>
    <col min="14" max="14" width="6.42578125" style="164" customWidth="1"/>
    <col min="15" max="15" width="5.5703125" style="164" customWidth="1"/>
    <col min="16" max="18" width="6.42578125" style="164" customWidth="1"/>
    <col min="19" max="19" width="5.140625" style="164" customWidth="1"/>
    <col min="20" max="22" width="6.42578125" style="164" customWidth="1"/>
    <col min="23" max="23" width="5.85546875" style="164" customWidth="1"/>
    <col min="24" max="25" width="6.42578125" style="164" customWidth="1"/>
    <col min="26" max="26" width="4.7109375" style="164" hidden="1" customWidth="1"/>
    <col min="27" max="27" width="10.7109375" style="164" hidden="1" customWidth="1"/>
    <col min="28" max="28" width="10.7109375" style="164" customWidth="1"/>
    <col min="29" max="270" width="9" style="141"/>
    <col min="271" max="271" width="5.28515625" style="141" customWidth="1"/>
    <col min="272" max="272" width="25" style="141" customWidth="1"/>
    <col min="273" max="273" width="8.28515625" style="141" customWidth="1"/>
    <col min="274" max="274" width="4.5703125" style="141" customWidth="1"/>
    <col min="275" max="276" width="5.28515625" style="141" customWidth="1"/>
    <col min="277" max="277" width="0" style="141" hidden="1" customWidth="1"/>
    <col min="278" max="278" width="6.7109375" style="141" customWidth="1"/>
    <col min="279" max="279" width="7.5703125" style="141" customWidth="1"/>
    <col min="280" max="281" width="7.7109375" style="141" customWidth="1"/>
    <col min="282" max="283" width="0" style="141" hidden="1" customWidth="1"/>
    <col min="284" max="284" width="10.7109375" style="141" customWidth="1"/>
    <col min="285" max="526" width="9" style="141"/>
    <col min="527" max="527" width="5.28515625" style="141" customWidth="1"/>
    <col min="528" max="528" width="25" style="141" customWidth="1"/>
    <col min="529" max="529" width="8.28515625" style="141" customWidth="1"/>
    <col min="530" max="530" width="4.5703125" style="141" customWidth="1"/>
    <col min="531" max="532" width="5.28515625" style="141" customWidth="1"/>
    <col min="533" max="533" width="0" style="141" hidden="1" customWidth="1"/>
    <col min="534" max="534" width="6.7109375" style="141" customWidth="1"/>
    <col min="535" max="535" width="7.5703125" style="141" customWidth="1"/>
    <col min="536" max="537" width="7.7109375" style="141" customWidth="1"/>
    <col min="538" max="539" width="0" style="141" hidden="1" customWidth="1"/>
    <col min="540" max="540" width="10.7109375" style="141" customWidth="1"/>
    <col min="541" max="782" width="9" style="141"/>
    <col min="783" max="783" width="5.28515625" style="141" customWidth="1"/>
    <col min="784" max="784" width="25" style="141" customWidth="1"/>
    <col min="785" max="785" width="8.28515625" style="141" customWidth="1"/>
    <col min="786" max="786" width="4.5703125" style="141" customWidth="1"/>
    <col min="787" max="788" width="5.28515625" style="141" customWidth="1"/>
    <col min="789" max="789" width="0" style="141" hidden="1" customWidth="1"/>
    <col min="790" max="790" width="6.7109375" style="141" customWidth="1"/>
    <col min="791" max="791" width="7.5703125" style="141" customWidth="1"/>
    <col min="792" max="793" width="7.7109375" style="141" customWidth="1"/>
    <col min="794" max="795" width="0" style="141" hidden="1" customWidth="1"/>
    <col min="796" max="796" width="10.7109375" style="141" customWidth="1"/>
    <col min="797" max="1038" width="9" style="141"/>
    <col min="1039" max="1039" width="5.28515625" style="141" customWidth="1"/>
    <col min="1040" max="1040" width="25" style="141" customWidth="1"/>
    <col min="1041" max="1041" width="8.28515625" style="141" customWidth="1"/>
    <col min="1042" max="1042" width="4.5703125" style="141" customWidth="1"/>
    <col min="1043" max="1044" width="5.28515625" style="141" customWidth="1"/>
    <col min="1045" max="1045" width="0" style="141" hidden="1" customWidth="1"/>
    <col min="1046" max="1046" width="6.7109375" style="141" customWidth="1"/>
    <col min="1047" max="1047" width="7.5703125" style="141" customWidth="1"/>
    <col min="1048" max="1049" width="7.7109375" style="141" customWidth="1"/>
    <col min="1050" max="1051" width="0" style="141" hidden="1" customWidth="1"/>
    <col min="1052" max="1052" width="10.7109375" style="141" customWidth="1"/>
    <col min="1053" max="1294" width="9" style="141"/>
    <col min="1295" max="1295" width="5.28515625" style="141" customWidth="1"/>
    <col min="1296" max="1296" width="25" style="141" customWidth="1"/>
    <col min="1297" max="1297" width="8.28515625" style="141" customWidth="1"/>
    <col min="1298" max="1298" width="4.5703125" style="141" customWidth="1"/>
    <col min="1299" max="1300" width="5.28515625" style="141" customWidth="1"/>
    <col min="1301" max="1301" width="0" style="141" hidden="1" customWidth="1"/>
    <col min="1302" max="1302" width="6.7109375" style="141" customWidth="1"/>
    <col min="1303" max="1303" width="7.5703125" style="141" customWidth="1"/>
    <col min="1304" max="1305" width="7.7109375" style="141" customWidth="1"/>
    <col min="1306" max="1307" width="0" style="141" hidden="1" customWidth="1"/>
    <col min="1308" max="1308" width="10.7109375" style="141" customWidth="1"/>
    <col min="1309" max="1550" width="9" style="141"/>
    <col min="1551" max="1551" width="5.28515625" style="141" customWidth="1"/>
    <col min="1552" max="1552" width="25" style="141" customWidth="1"/>
    <col min="1553" max="1553" width="8.28515625" style="141" customWidth="1"/>
    <col min="1554" max="1554" width="4.5703125" style="141" customWidth="1"/>
    <col min="1555" max="1556" width="5.28515625" style="141" customWidth="1"/>
    <col min="1557" max="1557" width="0" style="141" hidden="1" customWidth="1"/>
    <col min="1558" max="1558" width="6.7109375" style="141" customWidth="1"/>
    <col min="1559" max="1559" width="7.5703125" style="141" customWidth="1"/>
    <col min="1560" max="1561" width="7.7109375" style="141" customWidth="1"/>
    <col min="1562" max="1563" width="0" style="141" hidden="1" customWidth="1"/>
    <col min="1564" max="1564" width="10.7109375" style="141" customWidth="1"/>
    <col min="1565" max="1806" width="9" style="141"/>
    <col min="1807" max="1807" width="5.28515625" style="141" customWidth="1"/>
    <col min="1808" max="1808" width="25" style="141" customWidth="1"/>
    <col min="1809" max="1809" width="8.28515625" style="141" customWidth="1"/>
    <col min="1810" max="1810" width="4.5703125" style="141" customWidth="1"/>
    <col min="1811" max="1812" width="5.28515625" style="141" customWidth="1"/>
    <col min="1813" max="1813" width="0" style="141" hidden="1" customWidth="1"/>
    <col min="1814" max="1814" width="6.7109375" style="141" customWidth="1"/>
    <col min="1815" max="1815" width="7.5703125" style="141" customWidth="1"/>
    <col min="1816" max="1817" width="7.7109375" style="141" customWidth="1"/>
    <col min="1818" max="1819" width="0" style="141" hidden="1" customWidth="1"/>
    <col min="1820" max="1820" width="10.7109375" style="141" customWidth="1"/>
    <col min="1821" max="2062" width="9" style="141"/>
    <col min="2063" max="2063" width="5.28515625" style="141" customWidth="1"/>
    <col min="2064" max="2064" width="25" style="141" customWidth="1"/>
    <col min="2065" max="2065" width="8.28515625" style="141" customWidth="1"/>
    <col min="2066" max="2066" width="4.5703125" style="141" customWidth="1"/>
    <col min="2067" max="2068" width="5.28515625" style="141" customWidth="1"/>
    <col min="2069" max="2069" width="0" style="141" hidden="1" customWidth="1"/>
    <col min="2070" max="2070" width="6.7109375" style="141" customWidth="1"/>
    <col min="2071" max="2071" width="7.5703125" style="141" customWidth="1"/>
    <col min="2072" max="2073" width="7.7109375" style="141" customWidth="1"/>
    <col min="2074" max="2075" width="0" style="141" hidden="1" customWidth="1"/>
    <col min="2076" max="2076" width="10.7109375" style="141" customWidth="1"/>
    <col min="2077" max="2318" width="9" style="141"/>
    <col min="2319" max="2319" width="5.28515625" style="141" customWidth="1"/>
    <col min="2320" max="2320" width="25" style="141" customWidth="1"/>
    <col min="2321" max="2321" width="8.28515625" style="141" customWidth="1"/>
    <col min="2322" max="2322" width="4.5703125" style="141" customWidth="1"/>
    <col min="2323" max="2324" width="5.28515625" style="141" customWidth="1"/>
    <col min="2325" max="2325" width="0" style="141" hidden="1" customWidth="1"/>
    <col min="2326" max="2326" width="6.7109375" style="141" customWidth="1"/>
    <col min="2327" max="2327" width="7.5703125" style="141" customWidth="1"/>
    <col min="2328" max="2329" width="7.7109375" style="141" customWidth="1"/>
    <col min="2330" max="2331" width="0" style="141" hidden="1" customWidth="1"/>
    <col min="2332" max="2332" width="10.7109375" style="141" customWidth="1"/>
    <col min="2333" max="2574" width="9" style="141"/>
    <col min="2575" max="2575" width="5.28515625" style="141" customWidth="1"/>
    <col min="2576" max="2576" width="25" style="141" customWidth="1"/>
    <col min="2577" max="2577" width="8.28515625" style="141" customWidth="1"/>
    <col min="2578" max="2578" width="4.5703125" style="141" customWidth="1"/>
    <col min="2579" max="2580" width="5.28515625" style="141" customWidth="1"/>
    <col min="2581" max="2581" width="0" style="141" hidden="1" customWidth="1"/>
    <col min="2582" max="2582" width="6.7109375" style="141" customWidth="1"/>
    <col min="2583" max="2583" width="7.5703125" style="141" customWidth="1"/>
    <col min="2584" max="2585" width="7.7109375" style="141" customWidth="1"/>
    <col min="2586" max="2587" width="0" style="141" hidden="1" customWidth="1"/>
    <col min="2588" max="2588" width="10.7109375" style="141" customWidth="1"/>
    <col min="2589" max="2830" width="9" style="141"/>
    <col min="2831" max="2831" width="5.28515625" style="141" customWidth="1"/>
    <col min="2832" max="2832" width="25" style="141" customWidth="1"/>
    <col min="2833" max="2833" width="8.28515625" style="141" customWidth="1"/>
    <col min="2834" max="2834" width="4.5703125" style="141" customWidth="1"/>
    <col min="2835" max="2836" width="5.28515625" style="141" customWidth="1"/>
    <col min="2837" max="2837" width="0" style="141" hidden="1" customWidth="1"/>
    <col min="2838" max="2838" width="6.7109375" style="141" customWidth="1"/>
    <col min="2839" max="2839" width="7.5703125" style="141" customWidth="1"/>
    <col min="2840" max="2841" width="7.7109375" style="141" customWidth="1"/>
    <col min="2842" max="2843" width="0" style="141" hidden="1" customWidth="1"/>
    <col min="2844" max="2844" width="10.7109375" style="141" customWidth="1"/>
    <col min="2845" max="3086" width="9" style="141"/>
    <col min="3087" max="3087" width="5.28515625" style="141" customWidth="1"/>
    <col min="3088" max="3088" width="25" style="141" customWidth="1"/>
    <col min="3089" max="3089" width="8.28515625" style="141" customWidth="1"/>
    <col min="3090" max="3090" width="4.5703125" style="141" customWidth="1"/>
    <col min="3091" max="3092" width="5.28515625" style="141" customWidth="1"/>
    <col min="3093" max="3093" width="0" style="141" hidden="1" customWidth="1"/>
    <col min="3094" max="3094" width="6.7109375" style="141" customWidth="1"/>
    <col min="3095" max="3095" width="7.5703125" style="141" customWidth="1"/>
    <col min="3096" max="3097" width="7.7109375" style="141" customWidth="1"/>
    <col min="3098" max="3099" width="0" style="141" hidden="1" customWidth="1"/>
    <col min="3100" max="3100" width="10.7109375" style="141" customWidth="1"/>
    <col min="3101" max="3342" width="9" style="141"/>
    <col min="3343" max="3343" width="5.28515625" style="141" customWidth="1"/>
    <col min="3344" max="3344" width="25" style="141" customWidth="1"/>
    <col min="3345" max="3345" width="8.28515625" style="141" customWidth="1"/>
    <col min="3346" max="3346" width="4.5703125" style="141" customWidth="1"/>
    <col min="3347" max="3348" width="5.28515625" style="141" customWidth="1"/>
    <col min="3349" max="3349" width="0" style="141" hidden="1" customWidth="1"/>
    <col min="3350" max="3350" width="6.7109375" style="141" customWidth="1"/>
    <col min="3351" max="3351" width="7.5703125" style="141" customWidth="1"/>
    <col min="3352" max="3353" width="7.7109375" style="141" customWidth="1"/>
    <col min="3354" max="3355" width="0" style="141" hidden="1" customWidth="1"/>
    <col min="3356" max="3356" width="10.7109375" style="141" customWidth="1"/>
    <col min="3357" max="3598" width="9" style="141"/>
    <col min="3599" max="3599" width="5.28515625" style="141" customWidth="1"/>
    <col min="3600" max="3600" width="25" style="141" customWidth="1"/>
    <col min="3601" max="3601" width="8.28515625" style="141" customWidth="1"/>
    <col min="3602" max="3602" width="4.5703125" style="141" customWidth="1"/>
    <col min="3603" max="3604" width="5.28515625" style="141" customWidth="1"/>
    <col min="3605" max="3605" width="0" style="141" hidden="1" customWidth="1"/>
    <col min="3606" max="3606" width="6.7109375" style="141" customWidth="1"/>
    <col min="3607" max="3607" width="7.5703125" style="141" customWidth="1"/>
    <col min="3608" max="3609" width="7.7109375" style="141" customWidth="1"/>
    <col min="3610" max="3611" width="0" style="141" hidden="1" customWidth="1"/>
    <col min="3612" max="3612" width="10.7109375" style="141" customWidth="1"/>
    <col min="3613" max="3854" width="9" style="141"/>
    <col min="3855" max="3855" width="5.28515625" style="141" customWidth="1"/>
    <col min="3856" max="3856" width="25" style="141" customWidth="1"/>
    <col min="3857" max="3857" width="8.28515625" style="141" customWidth="1"/>
    <col min="3858" max="3858" width="4.5703125" style="141" customWidth="1"/>
    <col min="3859" max="3860" width="5.28515625" style="141" customWidth="1"/>
    <col min="3861" max="3861" width="0" style="141" hidden="1" customWidth="1"/>
    <col min="3862" max="3862" width="6.7109375" style="141" customWidth="1"/>
    <col min="3863" max="3863" width="7.5703125" style="141" customWidth="1"/>
    <col min="3864" max="3865" width="7.7109375" style="141" customWidth="1"/>
    <col min="3866" max="3867" width="0" style="141" hidden="1" customWidth="1"/>
    <col min="3868" max="3868" width="10.7109375" style="141" customWidth="1"/>
    <col min="3869" max="4110" width="9" style="141"/>
    <col min="4111" max="4111" width="5.28515625" style="141" customWidth="1"/>
    <col min="4112" max="4112" width="25" style="141" customWidth="1"/>
    <col min="4113" max="4113" width="8.28515625" style="141" customWidth="1"/>
    <col min="4114" max="4114" width="4.5703125" style="141" customWidth="1"/>
    <col min="4115" max="4116" width="5.28515625" style="141" customWidth="1"/>
    <col min="4117" max="4117" width="0" style="141" hidden="1" customWidth="1"/>
    <col min="4118" max="4118" width="6.7109375" style="141" customWidth="1"/>
    <col min="4119" max="4119" width="7.5703125" style="141" customWidth="1"/>
    <col min="4120" max="4121" width="7.7109375" style="141" customWidth="1"/>
    <col min="4122" max="4123" width="0" style="141" hidden="1" customWidth="1"/>
    <col min="4124" max="4124" width="10.7109375" style="141" customWidth="1"/>
    <col min="4125" max="4366" width="9" style="141"/>
    <col min="4367" max="4367" width="5.28515625" style="141" customWidth="1"/>
    <col min="4368" max="4368" width="25" style="141" customWidth="1"/>
    <col min="4369" max="4369" width="8.28515625" style="141" customWidth="1"/>
    <col min="4370" max="4370" width="4.5703125" style="141" customWidth="1"/>
    <col min="4371" max="4372" width="5.28515625" style="141" customWidth="1"/>
    <col min="4373" max="4373" width="0" style="141" hidden="1" customWidth="1"/>
    <col min="4374" max="4374" width="6.7109375" style="141" customWidth="1"/>
    <col min="4375" max="4375" width="7.5703125" style="141" customWidth="1"/>
    <col min="4376" max="4377" width="7.7109375" style="141" customWidth="1"/>
    <col min="4378" max="4379" width="0" style="141" hidden="1" customWidth="1"/>
    <col min="4380" max="4380" width="10.7109375" style="141" customWidth="1"/>
    <col min="4381" max="4622" width="9" style="141"/>
    <col min="4623" max="4623" width="5.28515625" style="141" customWidth="1"/>
    <col min="4624" max="4624" width="25" style="141" customWidth="1"/>
    <col min="4625" max="4625" width="8.28515625" style="141" customWidth="1"/>
    <col min="4626" max="4626" width="4.5703125" style="141" customWidth="1"/>
    <col min="4627" max="4628" width="5.28515625" style="141" customWidth="1"/>
    <col min="4629" max="4629" width="0" style="141" hidden="1" customWidth="1"/>
    <col min="4630" max="4630" width="6.7109375" style="141" customWidth="1"/>
    <col min="4631" max="4631" width="7.5703125" style="141" customWidth="1"/>
    <col min="4632" max="4633" width="7.7109375" style="141" customWidth="1"/>
    <col min="4634" max="4635" width="0" style="141" hidden="1" customWidth="1"/>
    <col min="4636" max="4636" width="10.7109375" style="141" customWidth="1"/>
    <col min="4637" max="4878" width="9" style="141"/>
    <col min="4879" max="4879" width="5.28515625" style="141" customWidth="1"/>
    <col min="4880" max="4880" width="25" style="141" customWidth="1"/>
    <col min="4881" max="4881" width="8.28515625" style="141" customWidth="1"/>
    <col min="4882" max="4882" width="4.5703125" style="141" customWidth="1"/>
    <col min="4883" max="4884" width="5.28515625" style="141" customWidth="1"/>
    <col min="4885" max="4885" width="0" style="141" hidden="1" customWidth="1"/>
    <col min="4886" max="4886" width="6.7109375" style="141" customWidth="1"/>
    <col min="4887" max="4887" width="7.5703125" style="141" customWidth="1"/>
    <col min="4888" max="4889" width="7.7109375" style="141" customWidth="1"/>
    <col min="4890" max="4891" width="0" style="141" hidden="1" customWidth="1"/>
    <col min="4892" max="4892" width="10.7109375" style="141" customWidth="1"/>
    <col min="4893" max="5134" width="9" style="141"/>
    <col min="5135" max="5135" width="5.28515625" style="141" customWidth="1"/>
    <col min="5136" max="5136" width="25" style="141" customWidth="1"/>
    <col min="5137" max="5137" width="8.28515625" style="141" customWidth="1"/>
    <col min="5138" max="5138" width="4.5703125" style="141" customWidth="1"/>
    <col min="5139" max="5140" width="5.28515625" style="141" customWidth="1"/>
    <col min="5141" max="5141" width="0" style="141" hidden="1" customWidth="1"/>
    <col min="5142" max="5142" width="6.7109375" style="141" customWidth="1"/>
    <col min="5143" max="5143" width="7.5703125" style="141" customWidth="1"/>
    <col min="5144" max="5145" width="7.7109375" style="141" customWidth="1"/>
    <col min="5146" max="5147" width="0" style="141" hidden="1" customWidth="1"/>
    <col min="5148" max="5148" width="10.7109375" style="141" customWidth="1"/>
    <col min="5149" max="5390" width="9" style="141"/>
    <col min="5391" max="5391" width="5.28515625" style="141" customWidth="1"/>
    <col min="5392" max="5392" width="25" style="141" customWidth="1"/>
    <col min="5393" max="5393" width="8.28515625" style="141" customWidth="1"/>
    <col min="5394" max="5394" width="4.5703125" style="141" customWidth="1"/>
    <col min="5395" max="5396" width="5.28515625" style="141" customWidth="1"/>
    <col min="5397" max="5397" width="0" style="141" hidden="1" customWidth="1"/>
    <col min="5398" max="5398" width="6.7109375" style="141" customWidth="1"/>
    <col min="5399" max="5399" width="7.5703125" style="141" customWidth="1"/>
    <col min="5400" max="5401" width="7.7109375" style="141" customWidth="1"/>
    <col min="5402" max="5403" width="0" style="141" hidden="1" customWidth="1"/>
    <col min="5404" max="5404" width="10.7109375" style="141" customWidth="1"/>
    <col min="5405" max="5646" width="9" style="141"/>
    <col min="5647" max="5647" width="5.28515625" style="141" customWidth="1"/>
    <col min="5648" max="5648" width="25" style="141" customWidth="1"/>
    <col min="5649" max="5649" width="8.28515625" style="141" customWidth="1"/>
    <col min="5650" max="5650" width="4.5703125" style="141" customWidth="1"/>
    <col min="5651" max="5652" width="5.28515625" style="141" customWidth="1"/>
    <col min="5653" max="5653" width="0" style="141" hidden="1" customWidth="1"/>
    <col min="5654" max="5654" width="6.7109375" style="141" customWidth="1"/>
    <col min="5655" max="5655" width="7.5703125" style="141" customWidth="1"/>
    <col min="5656" max="5657" width="7.7109375" style="141" customWidth="1"/>
    <col min="5658" max="5659" width="0" style="141" hidden="1" customWidth="1"/>
    <col min="5660" max="5660" width="10.7109375" style="141" customWidth="1"/>
    <col min="5661" max="5902" width="9" style="141"/>
    <col min="5903" max="5903" width="5.28515625" style="141" customWidth="1"/>
    <col min="5904" max="5904" width="25" style="141" customWidth="1"/>
    <col min="5905" max="5905" width="8.28515625" style="141" customWidth="1"/>
    <col min="5906" max="5906" width="4.5703125" style="141" customWidth="1"/>
    <col min="5907" max="5908" width="5.28515625" style="141" customWidth="1"/>
    <col min="5909" max="5909" width="0" style="141" hidden="1" customWidth="1"/>
    <col min="5910" max="5910" width="6.7109375" style="141" customWidth="1"/>
    <col min="5911" max="5911" width="7.5703125" style="141" customWidth="1"/>
    <col min="5912" max="5913" width="7.7109375" style="141" customWidth="1"/>
    <col min="5914" max="5915" width="0" style="141" hidden="1" customWidth="1"/>
    <col min="5916" max="5916" width="10.7109375" style="141" customWidth="1"/>
    <col min="5917" max="6158" width="9" style="141"/>
    <col min="6159" max="6159" width="5.28515625" style="141" customWidth="1"/>
    <col min="6160" max="6160" width="25" style="141" customWidth="1"/>
    <col min="6161" max="6161" width="8.28515625" style="141" customWidth="1"/>
    <col min="6162" max="6162" width="4.5703125" style="141" customWidth="1"/>
    <col min="6163" max="6164" width="5.28515625" style="141" customWidth="1"/>
    <col min="6165" max="6165" width="0" style="141" hidden="1" customWidth="1"/>
    <col min="6166" max="6166" width="6.7109375" style="141" customWidth="1"/>
    <col min="6167" max="6167" width="7.5703125" style="141" customWidth="1"/>
    <col min="6168" max="6169" width="7.7109375" style="141" customWidth="1"/>
    <col min="6170" max="6171" width="0" style="141" hidden="1" customWidth="1"/>
    <col min="6172" max="6172" width="10.7109375" style="141" customWidth="1"/>
    <col min="6173" max="6414" width="9" style="141"/>
    <col min="6415" max="6415" width="5.28515625" style="141" customWidth="1"/>
    <col min="6416" max="6416" width="25" style="141" customWidth="1"/>
    <col min="6417" max="6417" width="8.28515625" style="141" customWidth="1"/>
    <col min="6418" max="6418" width="4.5703125" style="141" customWidth="1"/>
    <col min="6419" max="6420" width="5.28515625" style="141" customWidth="1"/>
    <col min="6421" max="6421" width="0" style="141" hidden="1" customWidth="1"/>
    <col min="6422" max="6422" width="6.7109375" style="141" customWidth="1"/>
    <col min="6423" max="6423" width="7.5703125" style="141" customWidth="1"/>
    <col min="6424" max="6425" width="7.7109375" style="141" customWidth="1"/>
    <col min="6426" max="6427" width="0" style="141" hidden="1" customWidth="1"/>
    <col min="6428" max="6428" width="10.7109375" style="141" customWidth="1"/>
    <col min="6429" max="6670" width="9" style="141"/>
    <col min="6671" max="6671" width="5.28515625" style="141" customWidth="1"/>
    <col min="6672" max="6672" width="25" style="141" customWidth="1"/>
    <col min="6673" max="6673" width="8.28515625" style="141" customWidth="1"/>
    <col min="6674" max="6674" width="4.5703125" style="141" customWidth="1"/>
    <col min="6675" max="6676" width="5.28515625" style="141" customWidth="1"/>
    <col min="6677" max="6677" width="0" style="141" hidden="1" customWidth="1"/>
    <col min="6678" max="6678" width="6.7109375" style="141" customWidth="1"/>
    <col min="6679" max="6679" width="7.5703125" style="141" customWidth="1"/>
    <col min="6680" max="6681" width="7.7109375" style="141" customWidth="1"/>
    <col min="6682" max="6683" width="0" style="141" hidden="1" customWidth="1"/>
    <col min="6684" max="6684" width="10.7109375" style="141" customWidth="1"/>
    <col min="6685" max="6926" width="9" style="141"/>
    <col min="6927" max="6927" width="5.28515625" style="141" customWidth="1"/>
    <col min="6928" max="6928" width="25" style="141" customWidth="1"/>
    <col min="6929" max="6929" width="8.28515625" style="141" customWidth="1"/>
    <col min="6930" max="6930" width="4.5703125" style="141" customWidth="1"/>
    <col min="6931" max="6932" width="5.28515625" style="141" customWidth="1"/>
    <col min="6933" max="6933" width="0" style="141" hidden="1" customWidth="1"/>
    <col min="6934" max="6934" width="6.7109375" style="141" customWidth="1"/>
    <col min="6935" max="6935" width="7.5703125" style="141" customWidth="1"/>
    <col min="6936" max="6937" width="7.7109375" style="141" customWidth="1"/>
    <col min="6938" max="6939" width="0" style="141" hidden="1" customWidth="1"/>
    <col min="6940" max="6940" width="10.7109375" style="141" customWidth="1"/>
    <col min="6941" max="7182" width="9" style="141"/>
    <col min="7183" max="7183" width="5.28515625" style="141" customWidth="1"/>
    <col min="7184" max="7184" width="25" style="141" customWidth="1"/>
    <col min="7185" max="7185" width="8.28515625" style="141" customWidth="1"/>
    <col min="7186" max="7186" width="4.5703125" style="141" customWidth="1"/>
    <col min="7187" max="7188" width="5.28515625" style="141" customWidth="1"/>
    <col min="7189" max="7189" width="0" style="141" hidden="1" customWidth="1"/>
    <col min="7190" max="7190" width="6.7109375" style="141" customWidth="1"/>
    <col min="7191" max="7191" width="7.5703125" style="141" customWidth="1"/>
    <col min="7192" max="7193" width="7.7109375" style="141" customWidth="1"/>
    <col min="7194" max="7195" width="0" style="141" hidden="1" customWidth="1"/>
    <col min="7196" max="7196" width="10.7109375" style="141" customWidth="1"/>
    <col min="7197" max="7438" width="9" style="141"/>
    <col min="7439" max="7439" width="5.28515625" style="141" customWidth="1"/>
    <col min="7440" max="7440" width="25" style="141" customWidth="1"/>
    <col min="7441" max="7441" width="8.28515625" style="141" customWidth="1"/>
    <col min="7442" max="7442" width="4.5703125" style="141" customWidth="1"/>
    <col min="7443" max="7444" width="5.28515625" style="141" customWidth="1"/>
    <col min="7445" max="7445" width="0" style="141" hidden="1" customWidth="1"/>
    <col min="7446" max="7446" width="6.7109375" style="141" customWidth="1"/>
    <col min="7447" max="7447" width="7.5703125" style="141" customWidth="1"/>
    <col min="7448" max="7449" width="7.7109375" style="141" customWidth="1"/>
    <col min="7450" max="7451" width="0" style="141" hidden="1" customWidth="1"/>
    <col min="7452" max="7452" width="10.7109375" style="141" customWidth="1"/>
    <col min="7453" max="7694" width="9" style="141"/>
    <col min="7695" max="7695" width="5.28515625" style="141" customWidth="1"/>
    <col min="7696" max="7696" width="25" style="141" customWidth="1"/>
    <col min="7697" max="7697" width="8.28515625" style="141" customWidth="1"/>
    <col min="7698" max="7698" width="4.5703125" style="141" customWidth="1"/>
    <col min="7699" max="7700" width="5.28515625" style="141" customWidth="1"/>
    <col min="7701" max="7701" width="0" style="141" hidden="1" customWidth="1"/>
    <col min="7702" max="7702" width="6.7109375" style="141" customWidth="1"/>
    <col min="7703" max="7703" width="7.5703125" style="141" customWidth="1"/>
    <col min="7704" max="7705" width="7.7109375" style="141" customWidth="1"/>
    <col min="7706" max="7707" width="0" style="141" hidden="1" customWidth="1"/>
    <col min="7708" max="7708" width="10.7109375" style="141" customWidth="1"/>
    <col min="7709" max="7950" width="9" style="141"/>
    <col min="7951" max="7951" width="5.28515625" style="141" customWidth="1"/>
    <col min="7952" max="7952" width="25" style="141" customWidth="1"/>
    <col min="7953" max="7953" width="8.28515625" style="141" customWidth="1"/>
    <col min="7954" max="7954" width="4.5703125" style="141" customWidth="1"/>
    <col min="7955" max="7956" width="5.28515625" style="141" customWidth="1"/>
    <col min="7957" max="7957" width="0" style="141" hidden="1" customWidth="1"/>
    <col min="7958" max="7958" width="6.7109375" style="141" customWidth="1"/>
    <col min="7959" max="7959" width="7.5703125" style="141" customWidth="1"/>
    <col min="7960" max="7961" width="7.7109375" style="141" customWidth="1"/>
    <col min="7962" max="7963" width="0" style="141" hidden="1" customWidth="1"/>
    <col min="7964" max="7964" width="10.7109375" style="141" customWidth="1"/>
    <col min="7965" max="8206" width="9" style="141"/>
    <col min="8207" max="8207" width="5.28515625" style="141" customWidth="1"/>
    <col min="8208" max="8208" width="25" style="141" customWidth="1"/>
    <col min="8209" max="8209" width="8.28515625" style="141" customWidth="1"/>
    <col min="8210" max="8210" width="4.5703125" style="141" customWidth="1"/>
    <col min="8211" max="8212" width="5.28515625" style="141" customWidth="1"/>
    <col min="8213" max="8213" width="0" style="141" hidden="1" customWidth="1"/>
    <col min="8214" max="8214" width="6.7109375" style="141" customWidth="1"/>
    <col min="8215" max="8215" width="7.5703125" style="141" customWidth="1"/>
    <col min="8216" max="8217" width="7.7109375" style="141" customWidth="1"/>
    <col min="8218" max="8219" width="0" style="141" hidden="1" customWidth="1"/>
    <col min="8220" max="8220" width="10.7109375" style="141" customWidth="1"/>
    <col min="8221" max="8462" width="9" style="141"/>
    <col min="8463" max="8463" width="5.28515625" style="141" customWidth="1"/>
    <col min="8464" max="8464" width="25" style="141" customWidth="1"/>
    <col min="8465" max="8465" width="8.28515625" style="141" customWidth="1"/>
    <col min="8466" max="8466" width="4.5703125" style="141" customWidth="1"/>
    <col min="8467" max="8468" width="5.28515625" style="141" customWidth="1"/>
    <col min="8469" max="8469" width="0" style="141" hidden="1" customWidth="1"/>
    <col min="8470" max="8470" width="6.7109375" style="141" customWidth="1"/>
    <col min="8471" max="8471" width="7.5703125" style="141" customWidth="1"/>
    <col min="8472" max="8473" width="7.7109375" style="141" customWidth="1"/>
    <col min="8474" max="8475" width="0" style="141" hidden="1" customWidth="1"/>
    <col min="8476" max="8476" width="10.7109375" style="141" customWidth="1"/>
    <col min="8477" max="8718" width="9" style="141"/>
    <col min="8719" max="8719" width="5.28515625" style="141" customWidth="1"/>
    <col min="8720" max="8720" width="25" style="141" customWidth="1"/>
    <col min="8721" max="8721" width="8.28515625" style="141" customWidth="1"/>
    <col min="8722" max="8722" width="4.5703125" style="141" customWidth="1"/>
    <col min="8723" max="8724" width="5.28515625" style="141" customWidth="1"/>
    <col min="8725" max="8725" width="0" style="141" hidden="1" customWidth="1"/>
    <col min="8726" max="8726" width="6.7109375" style="141" customWidth="1"/>
    <col min="8727" max="8727" width="7.5703125" style="141" customWidth="1"/>
    <col min="8728" max="8729" width="7.7109375" style="141" customWidth="1"/>
    <col min="8730" max="8731" width="0" style="141" hidden="1" customWidth="1"/>
    <col min="8732" max="8732" width="10.7109375" style="141" customWidth="1"/>
    <col min="8733" max="8974" width="9" style="141"/>
    <col min="8975" max="8975" width="5.28515625" style="141" customWidth="1"/>
    <col min="8976" max="8976" width="25" style="141" customWidth="1"/>
    <col min="8977" max="8977" width="8.28515625" style="141" customWidth="1"/>
    <col min="8978" max="8978" width="4.5703125" style="141" customWidth="1"/>
    <col min="8979" max="8980" width="5.28515625" style="141" customWidth="1"/>
    <col min="8981" max="8981" width="0" style="141" hidden="1" customWidth="1"/>
    <col min="8982" max="8982" width="6.7109375" style="141" customWidth="1"/>
    <col min="8983" max="8983" width="7.5703125" style="141" customWidth="1"/>
    <col min="8984" max="8985" width="7.7109375" style="141" customWidth="1"/>
    <col min="8986" max="8987" width="0" style="141" hidden="1" customWidth="1"/>
    <col min="8988" max="8988" width="10.7109375" style="141" customWidth="1"/>
    <col min="8989" max="9230" width="9" style="141"/>
    <col min="9231" max="9231" width="5.28515625" style="141" customWidth="1"/>
    <col min="9232" max="9232" width="25" style="141" customWidth="1"/>
    <col min="9233" max="9233" width="8.28515625" style="141" customWidth="1"/>
    <col min="9234" max="9234" width="4.5703125" style="141" customWidth="1"/>
    <col min="9235" max="9236" width="5.28515625" style="141" customWidth="1"/>
    <col min="9237" max="9237" width="0" style="141" hidden="1" customWidth="1"/>
    <col min="9238" max="9238" width="6.7109375" style="141" customWidth="1"/>
    <col min="9239" max="9239" width="7.5703125" style="141" customWidth="1"/>
    <col min="9240" max="9241" width="7.7109375" style="141" customWidth="1"/>
    <col min="9242" max="9243" width="0" style="141" hidden="1" customWidth="1"/>
    <col min="9244" max="9244" width="10.7109375" style="141" customWidth="1"/>
    <col min="9245" max="9486" width="9" style="141"/>
    <col min="9487" max="9487" width="5.28515625" style="141" customWidth="1"/>
    <col min="9488" max="9488" width="25" style="141" customWidth="1"/>
    <col min="9489" max="9489" width="8.28515625" style="141" customWidth="1"/>
    <col min="9490" max="9490" width="4.5703125" style="141" customWidth="1"/>
    <col min="9491" max="9492" width="5.28515625" style="141" customWidth="1"/>
    <col min="9493" max="9493" width="0" style="141" hidden="1" customWidth="1"/>
    <col min="9494" max="9494" width="6.7109375" style="141" customWidth="1"/>
    <col min="9495" max="9495" width="7.5703125" style="141" customWidth="1"/>
    <col min="9496" max="9497" width="7.7109375" style="141" customWidth="1"/>
    <col min="9498" max="9499" width="0" style="141" hidden="1" customWidth="1"/>
    <col min="9500" max="9500" width="10.7109375" style="141" customWidth="1"/>
    <col min="9501" max="9742" width="9" style="141"/>
    <col min="9743" max="9743" width="5.28515625" style="141" customWidth="1"/>
    <col min="9744" max="9744" width="25" style="141" customWidth="1"/>
    <col min="9745" max="9745" width="8.28515625" style="141" customWidth="1"/>
    <col min="9746" max="9746" width="4.5703125" style="141" customWidth="1"/>
    <col min="9747" max="9748" width="5.28515625" style="141" customWidth="1"/>
    <col min="9749" max="9749" width="0" style="141" hidden="1" customWidth="1"/>
    <col min="9750" max="9750" width="6.7109375" style="141" customWidth="1"/>
    <col min="9751" max="9751" width="7.5703125" style="141" customWidth="1"/>
    <col min="9752" max="9753" width="7.7109375" style="141" customWidth="1"/>
    <col min="9754" max="9755" width="0" style="141" hidden="1" customWidth="1"/>
    <col min="9756" max="9756" width="10.7109375" style="141" customWidth="1"/>
    <col min="9757" max="9998" width="9" style="141"/>
    <col min="9999" max="9999" width="5.28515625" style="141" customWidth="1"/>
    <col min="10000" max="10000" width="25" style="141" customWidth="1"/>
    <col min="10001" max="10001" width="8.28515625" style="141" customWidth="1"/>
    <col min="10002" max="10002" width="4.5703125" style="141" customWidth="1"/>
    <col min="10003" max="10004" width="5.28515625" style="141" customWidth="1"/>
    <col min="10005" max="10005" width="0" style="141" hidden="1" customWidth="1"/>
    <col min="10006" max="10006" width="6.7109375" style="141" customWidth="1"/>
    <col min="10007" max="10007" width="7.5703125" style="141" customWidth="1"/>
    <col min="10008" max="10009" width="7.7109375" style="141" customWidth="1"/>
    <col min="10010" max="10011" width="0" style="141" hidden="1" customWidth="1"/>
    <col min="10012" max="10012" width="10.7109375" style="141" customWidth="1"/>
    <col min="10013" max="10254" width="9" style="141"/>
    <col min="10255" max="10255" width="5.28515625" style="141" customWidth="1"/>
    <col min="10256" max="10256" width="25" style="141" customWidth="1"/>
    <col min="10257" max="10257" width="8.28515625" style="141" customWidth="1"/>
    <col min="10258" max="10258" width="4.5703125" style="141" customWidth="1"/>
    <col min="10259" max="10260" width="5.28515625" style="141" customWidth="1"/>
    <col min="10261" max="10261" width="0" style="141" hidden="1" customWidth="1"/>
    <col min="10262" max="10262" width="6.7109375" style="141" customWidth="1"/>
    <col min="10263" max="10263" width="7.5703125" style="141" customWidth="1"/>
    <col min="10264" max="10265" width="7.7109375" style="141" customWidth="1"/>
    <col min="10266" max="10267" width="0" style="141" hidden="1" customWidth="1"/>
    <col min="10268" max="10268" width="10.7109375" style="141" customWidth="1"/>
    <col min="10269" max="10510" width="9" style="141"/>
    <col min="10511" max="10511" width="5.28515625" style="141" customWidth="1"/>
    <col min="10512" max="10512" width="25" style="141" customWidth="1"/>
    <col min="10513" max="10513" width="8.28515625" style="141" customWidth="1"/>
    <col min="10514" max="10514" width="4.5703125" style="141" customWidth="1"/>
    <col min="10515" max="10516" width="5.28515625" style="141" customWidth="1"/>
    <col min="10517" max="10517" width="0" style="141" hidden="1" customWidth="1"/>
    <col min="10518" max="10518" width="6.7109375" style="141" customWidth="1"/>
    <col min="10519" max="10519" width="7.5703125" style="141" customWidth="1"/>
    <col min="10520" max="10521" width="7.7109375" style="141" customWidth="1"/>
    <col min="10522" max="10523" width="0" style="141" hidden="1" customWidth="1"/>
    <col min="10524" max="10524" width="10.7109375" style="141" customWidth="1"/>
    <col min="10525" max="10766" width="9" style="141"/>
    <col min="10767" max="10767" width="5.28515625" style="141" customWidth="1"/>
    <col min="10768" max="10768" width="25" style="141" customWidth="1"/>
    <col min="10769" max="10769" width="8.28515625" style="141" customWidth="1"/>
    <col min="10770" max="10770" width="4.5703125" style="141" customWidth="1"/>
    <col min="10771" max="10772" width="5.28515625" style="141" customWidth="1"/>
    <col min="10773" max="10773" width="0" style="141" hidden="1" customWidth="1"/>
    <col min="10774" max="10774" width="6.7109375" style="141" customWidth="1"/>
    <col min="10775" max="10775" width="7.5703125" style="141" customWidth="1"/>
    <col min="10776" max="10777" width="7.7109375" style="141" customWidth="1"/>
    <col min="10778" max="10779" width="0" style="141" hidden="1" customWidth="1"/>
    <col min="10780" max="10780" width="10.7109375" style="141" customWidth="1"/>
    <col min="10781" max="11022" width="9" style="141"/>
    <col min="11023" max="11023" width="5.28515625" style="141" customWidth="1"/>
    <col min="11024" max="11024" width="25" style="141" customWidth="1"/>
    <col min="11025" max="11025" width="8.28515625" style="141" customWidth="1"/>
    <col min="11026" max="11026" width="4.5703125" style="141" customWidth="1"/>
    <col min="11027" max="11028" width="5.28515625" style="141" customWidth="1"/>
    <col min="11029" max="11029" width="0" style="141" hidden="1" customWidth="1"/>
    <col min="11030" max="11030" width="6.7109375" style="141" customWidth="1"/>
    <col min="11031" max="11031" width="7.5703125" style="141" customWidth="1"/>
    <col min="11032" max="11033" width="7.7109375" style="141" customWidth="1"/>
    <col min="11034" max="11035" width="0" style="141" hidden="1" customWidth="1"/>
    <col min="11036" max="11036" width="10.7109375" style="141" customWidth="1"/>
    <col min="11037" max="11278" width="9" style="141"/>
    <col min="11279" max="11279" width="5.28515625" style="141" customWidth="1"/>
    <col min="11280" max="11280" width="25" style="141" customWidth="1"/>
    <col min="11281" max="11281" width="8.28515625" style="141" customWidth="1"/>
    <col min="11282" max="11282" width="4.5703125" style="141" customWidth="1"/>
    <col min="11283" max="11284" width="5.28515625" style="141" customWidth="1"/>
    <col min="11285" max="11285" width="0" style="141" hidden="1" customWidth="1"/>
    <col min="11286" max="11286" width="6.7109375" style="141" customWidth="1"/>
    <col min="11287" max="11287" width="7.5703125" style="141" customWidth="1"/>
    <col min="11288" max="11289" width="7.7109375" style="141" customWidth="1"/>
    <col min="11290" max="11291" width="0" style="141" hidden="1" customWidth="1"/>
    <col min="11292" max="11292" width="10.7109375" style="141" customWidth="1"/>
    <col min="11293" max="11534" width="9" style="141"/>
    <col min="11535" max="11535" width="5.28515625" style="141" customWidth="1"/>
    <col min="11536" max="11536" width="25" style="141" customWidth="1"/>
    <col min="11537" max="11537" width="8.28515625" style="141" customWidth="1"/>
    <col min="11538" max="11538" width="4.5703125" style="141" customWidth="1"/>
    <col min="11539" max="11540" width="5.28515625" style="141" customWidth="1"/>
    <col min="11541" max="11541" width="0" style="141" hidden="1" customWidth="1"/>
    <col min="11542" max="11542" width="6.7109375" style="141" customWidth="1"/>
    <col min="11543" max="11543" width="7.5703125" style="141" customWidth="1"/>
    <col min="11544" max="11545" width="7.7109375" style="141" customWidth="1"/>
    <col min="11546" max="11547" width="0" style="141" hidden="1" customWidth="1"/>
    <col min="11548" max="11548" width="10.7109375" style="141" customWidth="1"/>
    <col min="11549" max="11790" width="9" style="141"/>
    <col min="11791" max="11791" width="5.28515625" style="141" customWidth="1"/>
    <col min="11792" max="11792" width="25" style="141" customWidth="1"/>
    <col min="11793" max="11793" width="8.28515625" style="141" customWidth="1"/>
    <col min="11794" max="11794" width="4.5703125" style="141" customWidth="1"/>
    <col min="11795" max="11796" width="5.28515625" style="141" customWidth="1"/>
    <col min="11797" max="11797" width="0" style="141" hidden="1" customWidth="1"/>
    <col min="11798" max="11798" width="6.7109375" style="141" customWidth="1"/>
    <col min="11799" max="11799" width="7.5703125" style="141" customWidth="1"/>
    <col min="11800" max="11801" width="7.7109375" style="141" customWidth="1"/>
    <col min="11802" max="11803" width="0" style="141" hidden="1" customWidth="1"/>
    <col min="11804" max="11804" width="10.7109375" style="141" customWidth="1"/>
    <col min="11805" max="12046" width="9" style="141"/>
    <col min="12047" max="12047" width="5.28515625" style="141" customWidth="1"/>
    <col min="12048" max="12048" width="25" style="141" customWidth="1"/>
    <col min="12049" max="12049" width="8.28515625" style="141" customWidth="1"/>
    <col min="12050" max="12050" width="4.5703125" style="141" customWidth="1"/>
    <col min="12051" max="12052" width="5.28515625" style="141" customWidth="1"/>
    <col min="12053" max="12053" width="0" style="141" hidden="1" customWidth="1"/>
    <col min="12054" max="12054" width="6.7109375" style="141" customWidth="1"/>
    <col min="12055" max="12055" width="7.5703125" style="141" customWidth="1"/>
    <col min="12056" max="12057" width="7.7109375" style="141" customWidth="1"/>
    <col min="12058" max="12059" width="0" style="141" hidden="1" customWidth="1"/>
    <col min="12060" max="12060" width="10.7109375" style="141" customWidth="1"/>
    <col min="12061" max="12302" width="9" style="141"/>
    <col min="12303" max="12303" width="5.28515625" style="141" customWidth="1"/>
    <col min="12304" max="12304" width="25" style="141" customWidth="1"/>
    <col min="12305" max="12305" width="8.28515625" style="141" customWidth="1"/>
    <col min="12306" max="12306" width="4.5703125" style="141" customWidth="1"/>
    <col min="12307" max="12308" width="5.28515625" style="141" customWidth="1"/>
    <col min="12309" max="12309" width="0" style="141" hidden="1" customWidth="1"/>
    <col min="12310" max="12310" width="6.7109375" style="141" customWidth="1"/>
    <col min="12311" max="12311" width="7.5703125" style="141" customWidth="1"/>
    <col min="12312" max="12313" width="7.7109375" style="141" customWidth="1"/>
    <col min="12314" max="12315" width="0" style="141" hidden="1" customWidth="1"/>
    <col min="12316" max="12316" width="10.7109375" style="141" customWidth="1"/>
    <col min="12317" max="12558" width="9" style="141"/>
    <col min="12559" max="12559" width="5.28515625" style="141" customWidth="1"/>
    <col min="12560" max="12560" width="25" style="141" customWidth="1"/>
    <col min="12561" max="12561" width="8.28515625" style="141" customWidth="1"/>
    <col min="12562" max="12562" width="4.5703125" style="141" customWidth="1"/>
    <col min="12563" max="12564" width="5.28515625" style="141" customWidth="1"/>
    <col min="12565" max="12565" width="0" style="141" hidden="1" customWidth="1"/>
    <col min="12566" max="12566" width="6.7109375" style="141" customWidth="1"/>
    <col min="12567" max="12567" width="7.5703125" style="141" customWidth="1"/>
    <col min="12568" max="12569" width="7.7109375" style="141" customWidth="1"/>
    <col min="12570" max="12571" width="0" style="141" hidden="1" customWidth="1"/>
    <col min="12572" max="12572" width="10.7109375" style="141" customWidth="1"/>
    <col min="12573" max="12814" width="9" style="141"/>
    <col min="12815" max="12815" width="5.28515625" style="141" customWidth="1"/>
    <col min="12816" max="12816" width="25" style="141" customWidth="1"/>
    <col min="12817" max="12817" width="8.28515625" style="141" customWidth="1"/>
    <col min="12818" max="12818" width="4.5703125" style="141" customWidth="1"/>
    <col min="12819" max="12820" width="5.28515625" style="141" customWidth="1"/>
    <col min="12821" max="12821" width="0" style="141" hidden="1" customWidth="1"/>
    <col min="12822" max="12822" width="6.7109375" style="141" customWidth="1"/>
    <col min="12823" max="12823" width="7.5703125" style="141" customWidth="1"/>
    <col min="12824" max="12825" width="7.7109375" style="141" customWidth="1"/>
    <col min="12826" max="12827" width="0" style="141" hidden="1" customWidth="1"/>
    <col min="12828" max="12828" width="10.7109375" style="141" customWidth="1"/>
    <col min="12829" max="13070" width="9" style="141"/>
    <col min="13071" max="13071" width="5.28515625" style="141" customWidth="1"/>
    <col min="13072" max="13072" width="25" style="141" customWidth="1"/>
    <col min="13073" max="13073" width="8.28515625" style="141" customWidth="1"/>
    <col min="13074" max="13074" width="4.5703125" style="141" customWidth="1"/>
    <col min="13075" max="13076" width="5.28515625" style="141" customWidth="1"/>
    <col min="13077" max="13077" width="0" style="141" hidden="1" customWidth="1"/>
    <col min="13078" max="13078" width="6.7109375" style="141" customWidth="1"/>
    <col min="13079" max="13079" width="7.5703125" style="141" customWidth="1"/>
    <col min="13080" max="13081" width="7.7109375" style="141" customWidth="1"/>
    <col min="13082" max="13083" width="0" style="141" hidden="1" customWidth="1"/>
    <col min="13084" max="13084" width="10.7109375" style="141" customWidth="1"/>
    <col min="13085" max="13326" width="9" style="141"/>
    <col min="13327" max="13327" width="5.28515625" style="141" customWidth="1"/>
    <col min="13328" max="13328" width="25" style="141" customWidth="1"/>
    <col min="13329" max="13329" width="8.28515625" style="141" customWidth="1"/>
    <col min="13330" max="13330" width="4.5703125" style="141" customWidth="1"/>
    <col min="13331" max="13332" width="5.28515625" style="141" customWidth="1"/>
    <col min="13333" max="13333" width="0" style="141" hidden="1" customWidth="1"/>
    <col min="13334" max="13334" width="6.7109375" style="141" customWidth="1"/>
    <col min="13335" max="13335" width="7.5703125" style="141" customWidth="1"/>
    <col min="13336" max="13337" width="7.7109375" style="141" customWidth="1"/>
    <col min="13338" max="13339" width="0" style="141" hidden="1" customWidth="1"/>
    <col min="13340" max="13340" width="10.7109375" style="141" customWidth="1"/>
    <col min="13341" max="13582" width="9" style="141"/>
    <col min="13583" max="13583" width="5.28515625" style="141" customWidth="1"/>
    <col min="13584" max="13584" width="25" style="141" customWidth="1"/>
    <col min="13585" max="13585" width="8.28515625" style="141" customWidth="1"/>
    <col min="13586" max="13586" width="4.5703125" style="141" customWidth="1"/>
    <col min="13587" max="13588" width="5.28515625" style="141" customWidth="1"/>
    <col min="13589" max="13589" width="0" style="141" hidden="1" customWidth="1"/>
    <col min="13590" max="13590" width="6.7109375" style="141" customWidth="1"/>
    <col min="13591" max="13591" width="7.5703125" style="141" customWidth="1"/>
    <col min="13592" max="13593" width="7.7109375" style="141" customWidth="1"/>
    <col min="13594" max="13595" width="0" style="141" hidden="1" customWidth="1"/>
    <col min="13596" max="13596" width="10.7109375" style="141" customWidth="1"/>
    <col min="13597" max="13838" width="9" style="141"/>
    <col min="13839" max="13839" width="5.28515625" style="141" customWidth="1"/>
    <col min="13840" max="13840" width="25" style="141" customWidth="1"/>
    <col min="13841" max="13841" width="8.28515625" style="141" customWidth="1"/>
    <col min="13842" max="13842" width="4.5703125" style="141" customWidth="1"/>
    <col min="13843" max="13844" width="5.28515625" style="141" customWidth="1"/>
    <col min="13845" max="13845" width="0" style="141" hidden="1" customWidth="1"/>
    <col min="13846" max="13846" width="6.7109375" style="141" customWidth="1"/>
    <col min="13847" max="13847" width="7.5703125" style="141" customWidth="1"/>
    <col min="13848" max="13849" width="7.7109375" style="141" customWidth="1"/>
    <col min="13850" max="13851" width="0" style="141" hidden="1" customWidth="1"/>
    <col min="13852" max="13852" width="10.7109375" style="141" customWidth="1"/>
    <col min="13853" max="14094" width="9" style="141"/>
    <col min="14095" max="14095" width="5.28515625" style="141" customWidth="1"/>
    <col min="14096" max="14096" width="25" style="141" customWidth="1"/>
    <col min="14097" max="14097" width="8.28515625" style="141" customWidth="1"/>
    <col min="14098" max="14098" width="4.5703125" style="141" customWidth="1"/>
    <col min="14099" max="14100" width="5.28515625" style="141" customWidth="1"/>
    <col min="14101" max="14101" width="0" style="141" hidden="1" customWidth="1"/>
    <col min="14102" max="14102" width="6.7109375" style="141" customWidth="1"/>
    <col min="14103" max="14103" width="7.5703125" style="141" customWidth="1"/>
    <col min="14104" max="14105" width="7.7109375" style="141" customWidth="1"/>
    <col min="14106" max="14107" width="0" style="141" hidden="1" customWidth="1"/>
    <col min="14108" max="14108" width="10.7109375" style="141" customWidth="1"/>
    <col min="14109" max="14350" width="9" style="141"/>
    <col min="14351" max="14351" width="5.28515625" style="141" customWidth="1"/>
    <col min="14352" max="14352" width="25" style="141" customWidth="1"/>
    <col min="14353" max="14353" width="8.28515625" style="141" customWidth="1"/>
    <col min="14354" max="14354" width="4.5703125" style="141" customWidth="1"/>
    <col min="14355" max="14356" width="5.28515625" style="141" customWidth="1"/>
    <col min="14357" max="14357" width="0" style="141" hidden="1" customWidth="1"/>
    <col min="14358" max="14358" width="6.7109375" style="141" customWidth="1"/>
    <col min="14359" max="14359" width="7.5703125" style="141" customWidth="1"/>
    <col min="14360" max="14361" width="7.7109375" style="141" customWidth="1"/>
    <col min="14362" max="14363" width="0" style="141" hidden="1" customWidth="1"/>
    <col min="14364" max="14364" width="10.7109375" style="141" customWidth="1"/>
    <col min="14365" max="14606" width="9" style="141"/>
    <col min="14607" max="14607" width="5.28515625" style="141" customWidth="1"/>
    <col min="14608" max="14608" width="25" style="141" customWidth="1"/>
    <col min="14609" max="14609" width="8.28515625" style="141" customWidth="1"/>
    <col min="14610" max="14610" width="4.5703125" style="141" customWidth="1"/>
    <col min="14611" max="14612" width="5.28515625" style="141" customWidth="1"/>
    <col min="14613" max="14613" width="0" style="141" hidden="1" customWidth="1"/>
    <col min="14614" max="14614" width="6.7109375" style="141" customWidth="1"/>
    <col min="14615" max="14615" width="7.5703125" style="141" customWidth="1"/>
    <col min="14616" max="14617" width="7.7109375" style="141" customWidth="1"/>
    <col min="14618" max="14619" width="0" style="141" hidden="1" customWidth="1"/>
    <col min="14620" max="14620" width="10.7109375" style="141" customWidth="1"/>
    <col min="14621" max="14862" width="9" style="141"/>
    <col min="14863" max="14863" width="5.28515625" style="141" customWidth="1"/>
    <col min="14864" max="14864" width="25" style="141" customWidth="1"/>
    <col min="14865" max="14865" width="8.28515625" style="141" customWidth="1"/>
    <col min="14866" max="14866" width="4.5703125" style="141" customWidth="1"/>
    <col min="14867" max="14868" width="5.28515625" style="141" customWidth="1"/>
    <col min="14869" max="14869" width="0" style="141" hidden="1" customWidth="1"/>
    <col min="14870" max="14870" width="6.7109375" style="141" customWidth="1"/>
    <col min="14871" max="14871" width="7.5703125" style="141" customWidth="1"/>
    <col min="14872" max="14873" width="7.7109375" style="141" customWidth="1"/>
    <col min="14874" max="14875" width="0" style="141" hidden="1" customWidth="1"/>
    <col min="14876" max="14876" width="10.7109375" style="141" customWidth="1"/>
    <col min="14877" max="15118" width="9" style="141"/>
    <col min="15119" max="15119" width="5.28515625" style="141" customWidth="1"/>
    <col min="15120" max="15120" width="25" style="141" customWidth="1"/>
    <col min="15121" max="15121" width="8.28515625" style="141" customWidth="1"/>
    <col min="15122" max="15122" width="4.5703125" style="141" customWidth="1"/>
    <col min="15123" max="15124" width="5.28515625" style="141" customWidth="1"/>
    <col min="15125" max="15125" width="0" style="141" hidden="1" customWidth="1"/>
    <col min="15126" max="15126" width="6.7109375" style="141" customWidth="1"/>
    <col min="15127" max="15127" width="7.5703125" style="141" customWidth="1"/>
    <col min="15128" max="15129" width="7.7109375" style="141" customWidth="1"/>
    <col min="15130" max="15131" width="0" style="141" hidden="1" customWidth="1"/>
    <col min="15132" max="15132" width="10.7109375" style="141" customWidth="1"/>
    <col min="15133" max="15374" width="9" style="141"/>
    <col min="15375" max="15375" width="5.28515625" style="141" customWidth="1"/>
    <col min="15376" max="15376" width="25" style="141" customWidth="1"/>
    <col min="15377" max="15377" width="8.28515625" style="141" customWidth="1"/>
    <col min="15378" max="15378" width="4.5703125" style="141" customWidth="1"/>
    <col min="15379" max="15380" width="5.28515625" style="141" customWidth="1"/>
    <col min="15381" max="15381" width="0" style="141" hidden="1" customWidth="1"/>
    <col min="15382" max="15382" width="6.7109375" style="141" customWidth="1"/>
    <col min="15383" max="15383" width="7.5703125" style="141" customWidth="1"/>
    <col min="15384" max="15385" width="7.7109375" style="141" customWidth="1"/>
    <col min="15386" max="15387" width="0" style="141" hidden="1" customWidth="1"/>
    <col min="15388" max="15388" width="10.7109375" style="141" customWidth="1"/>
    <col min="15389" max="15630" width="9" style="141"/>
    <col min="15631" max="15631" width="5.28515625" style="141" customWidth="1"/>
    <col min="15632" max="15632" width="25" style="141" customWidth="1"/>
    <col min="15633" max="15633" width="8.28515625" style="141" customWidth="1"/>
    <col min="15634" max="15634" width="4.5703125" style="141" customWidth="1"/>
    <col min="15635" max="15636" width="5.28515625" style="141" customWidth="1"/>
    <col min="15637" max="15637" width="0" style="141" hidden="1" customWidth="1"/>
    <col min="15638" max="15638" width="6.7109375" style="141" customWidth="1"/>
    <col min="15639" max="15639" width="7.5703125" style="141" customWidth="1"/>
    <col min="15640" max="15641" width="7.7109375" style="141" customWidth="1"/>
    <col min="15642" max="15643" width="0" style="141" hidden="1" customWidth="1"/>
    <col min="15644" max="15644" width="10.7109375" style="141" customWidth="1"/>
    <col min="15645" max="15886" width="9" style="141"/>
    <col min="15887" max="15887" width="5.28515625" style="141" customWidth="1"/>
    <col min="15888" max="15888" width="25" style="141" customWidth="1"/>
    <col min="15889" max="15889" width="8.28515625" style="141" customWidth="1"/>
    <col min="15890" max="15890" width="4.5703125" style="141" customWidth="1"/>
    <col min="15891" max="15892" width="5.28515625" style="141" customWidth="1"/>
    <col min="15893" max="15893" width="0" style="141" hidden="1" customWidth="1"/>
    <col min="15894" max="15894" width="6.7109375" style="141" customWidth="1"/>
    <col min="15895" max="15895" width="7.5703125" style="141" customWidth="1"/>
    <col min="15896" max="15897" width="7.7109375" style="141" customWidth="1"/>
    <col min="15898" max="15899" width="0" style="141" hidden="1" customWidth="1"/>
    <col min="15900" max="15900" width="10.7109375" style="141" customWidth="1"/>
    <col min="15901" max="16142" width="9" style="141"/>
    <col min="16143" max="16143" width="5.28515625" style="141" customWidth="1"/>
    <col min="16144" max="16144" width="25" style="141" customWidth="1"/>
    <col min="16145" max="16145" width="8.28515625" style="141" customWidth="1"/>
    <col min="16146" max="16146" width="4.5703125" style="141" customWidth="1"/>
    <col min="16147" max="16148" width="5.28515625" style="141" customWidth="1"/>
    <col min="16149" max="16149" width="0" style="141" hidden="1" customWidth="1"/>
    <col min="16150" max="16150" width="6.7109375" style="141" customWidth="1"/>
    <col min="16151" max="16151" width="7.5703125" style="141" customWidth="1"/>
    <col min="16152" max="16153" width="7.7109375" style="141" customWidth="1"/>
    <col min="16154" max="16155" width="0" style="141" hidden="1" customWidth="1"/>
    <col min="16156" max="16156" width="10.7109375" style="141" customWidth="1"/>
    <col min="16157" max="16384" width="9" style="141"/>
  </cols>
  <sheetData>
    <row r="1" spans="1:31" ht="14.25" customHeight="1" x14ac:dyDescent="0.2">
      <c r="A1" s="341" t="s">
        <v>85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</row>
    <row r="2" spans="1:31" ht="13.5" customHeight="1" thickBot="1" x14ac:dyDescent="0.25">
      <c r="A2" s="342"/>
      <c r="B2" s="342"/>
      <c r="C2" s="342"/>
      <c r="D2" s="343"/>
      <c r="E2" s="343"/>
      <c r="F2" s="343"/>
      <c r="G2" s="343"/>
      <c r="H2" s="343"/>
      <c r="I2" s="343"/>
      <c r="J2" s="343"/>
      <c r="K2" s="343"/>
      <c r="L2" s="343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142"/>
      <c r="AD2" s="142"/>
      <c r="AE2" s="142"/>
    </row>
    <row r="3" spans="1:31" s="146" customFormat="1" ht="16.5" thickBot="1" x14ac:dyDescent="0.3">
      <c r="A3" s="344" t="s">
        <v>23</v>
      </c>
      <c r="B3" s="347" t="s">
        <v>24</v>
      </c>
      <c r="C3" s="143"/>
      <c r="D3" s="331">
        <v>1</v>
      </c>
      <c r="E3" s="332"/>
      <c r="F3" s="333"/>
      <c r="G3" s="331">
        <v>2</v>
      </c>
      <c r="H3" s="332"/>
      <c r="I3" s="333"/>
      <c r="J3" s="334">
        <v>3</v>
      </c>
      <c r="K3" s="335"/>
      <c r="L3" s="336"/>
      <c r="M3" s="350" t="s">
        <v>2</v>
      </c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2"/>
      <c r="AA3" s="144">
        <f>SUM(M3:Z3)</f>
        <v>0</v>
      </c>
      <c r="AB3" s="353" t="s">
        <v>25</v>
      </c>
      <c r="AC3" s="145"/>
      <c r="AD3" s="145"/>
      <c r="AE3" s="145"/>
    </row>
    <row r="4" spans="1:31" s="146" customFormat="1" ht="16.5" customHeight="1" thickBot="1" x14ac:dyDescent="0.3">
      <c r="A4" s="345"/>
      <c r="B4" s="348"/>
      <c r="C4" s="359" t="s">
        <v>26</v>
      </c>
      <c r="D4" s="357" t="s">
        <v>33</v>
      </c>
      <c r="E4" s="337" t="s">
        <v>35</v>
      </c>
      <c r="F4" s="339" t="s">
        <v>36</v>
      </c>
      <c r="G4" s="357" t="s">
        <v>33</v>
      </c>
      <c r="H4" s="337" t="s">
        <v>35</v>
      </c>
      <c r="I4" s="339" t="s">
        <v>36</v>
      </c>
      <c r="J4" s="357" t="s">
        <v>33</v>
      </c>
      <c r="K4" s="337" t="s">
        <v>35</v>
      </c>
      <c r="L4" s="339" t="s">
        <v>36</v>
      </c>
      <c r="M4" s="355" t="s">
        <v>34</v>
      </c>
      <c r="N4" s="361">
        <v>1</v>
      </c>
      <c r="O4" s="362"/>
      <c r="P4" s="362"/>
      <c r="Q4" s="362"/>
      <c r="R4" s="361">
        <v>2</v>
      </c>
      <c r="S4" s="362"/>
      <c r="T4" s="362"/>
      <c r="U4" s="362"/>
      <c r="V4" s="361">
        <v>3</v>
      </c>
      <c r="W4" s="362"/>
      <c r="X4" s="362"/>
      <c r="Y4" s="362"/>
      <c r="Z4" s="180"/>
      <c r="AA4" s="144"/>
      <c r="AB4" s="354"/>
      <c r="AC4" s="145"/>
      <c r="AD4" s="145"/>
      <c r="AE4" s="145"/>
    </row>
    <row r="5" spans="1:31" s="148" customFormat="1" ht="33" customHeight="1" thickBot="1" x14ac:dyDescent="0.3">
      <c r="A5" s="346"/>
      <c r="B5" s="349"/>
      <c r="C5" s="398"/>
      <c r="D5" s="399"/>
      <c r="E5" s="400"/>
      <c r="F5" s="401"/>
      <c r="G5" s="399"/>
      <c r="H5" s="400"/>
      <c r="I5" s="401"/>
      <c r="J5" s="399"/>
      <c r="K5" s="400"/>
      <c r="L5" s="401"/>
      <c r="M5" s="363"/>
      <c r="N5" s="188" t="s">
        <v>29</v>
      </c>
      <c r="O5" s="189" t="s">
        <v>30</v>
      </c>
      <c r="P5" s="189" t="s">
        <v>31</v>
      </c>
      <c r="Q5" s="190" t="s">
        <v>32</v>
      </c>
      <c r="R5" s="188" t="s">
        <v>29</v>
      </c>
      <c r="S5" s="189" t="s">
        <v>30</v>
      </c>
      <c r="T5" s="189" t="s">
        <v>31</v>
      </c>
      <c r="U5" s="191" t="s">
        <v>32</v>
      </c>
      <c r="V5" s="188" t="s">
        <v>29</v>
      </c>
      <c r="W5" s="189" t="s">
        <v>30</v>
      </c>
      <c r="X5" s="189" t="s">
        <v>31</v>
      </c>
      <c r="Y5" s="191" t="s">
        <v>32</v>
      </c>
      <c r="Z5" s="182">
        <v>4</v>
      </c>
      <c r="AA5" s="144"/>
      <c r="AB5" s="354"/>
      <c r="AC5" s="147"/>
      <c r="AD5" s="147"/>
      <c r="AE5" s="147"/>
    </row>
    <row r="6" spans="1:31" ht="15.75" x14ac:dyDescent="0.25">
      <c r="A6" s="227">
        <f ca="1">RANK(AB6,AB$6:OFFSET(AB$6,0,0,COUNTA(B$6:B$30)))</f>
        <v>1</v>
      </c>
      <c r="B6" s="220" t="s">
        <v>45</v>
      </c>
      <c r="C6" s="184">
        <v>12.5</v>
      </c>
      <c r="D6" s="410">
        <v>1</v>
      </c>
      <c r="E6" s="411">
        <v>2</v>
      </c>
      <c r="F6" s="412">
        <v>4</v>
      </c>
      <c r="G6" s="413">
        <v>1</v>
      </c>
      <c r="H6" s="309">
        <v>1</v>
      </c>
      <c r="I6" s="411">
        <v>1</v>
      </c>
      <c r="J6" s="410">
        <v>1</v>
      </c>
      <c r="K6" s="411">
        <v>7</v>
      </c>
      <c r="L6" s="414">
        <v>4</v>
      </c>
      <c r="M6" s="394"/>
      <c r="N6" s="301">
        <f ca="1">OFFSET(Очки!$A$3,F6,D6+QUOTIENT(MAX($C$31-11,0), 2)*4)</f>
        <v>13</v>
      </c>
      <c r="O6" s="269">
        <f ca="1">IF(F6&lt;E6,OFFSET(IF(OR($C$31=11,$C$31=12),Очки!$A$17,Очки!$O$18),2+E6-F6,IF(D6=2,12,13-E6)),0)</f>
        <v>0</v>
      </c>
      <c r="P6" s="269"/>
      <c r="Q6" s="270"/>
      <c r="R6" s="301">
        <f ca="1">OFFSET(Очки!$A$3,I6,G6+QUOTIENT(MAX($C$31-11,0), 2)*4)</f>
        <v>16</v>
      </c>
      <c r="S6" s="269">
        <f ca="1">IF(I6&lt;H6,OFFSET(IF(OR($C$31=11,$C$31=12),Очки!$A$17,Очки!$O$18),2+H6-I6,IF(G6=2,12,13-H6)),0)</f>
        <v>0</v>
      </c>
      <c r="T6" s="269">
        <v>2</v>
      </c>
      <c r="U6" s="270"/>
      <c r="V6" s="301">
        <f ca="1">OFFSET(Очки!$A$3,L6,J6+QUOTIENT(MAX($C$31-11,0), 2)*4)</f>
        <v>13</v>
      </c>
      <c r="W6" s="269">
        <f ca="1">IF(L6&lt;K6,OFFSET(IF(OR($C$31=11,$C$31=12),Очки!$A$17,Очки!$O$18),2+K6-L6,IF(J6=2,12,13-K6)),0)</f>
        <v>3</v>
      </c>
      <c r="X6" s="269">
        <v>2</v>
      </c>
      <c r="Y6" s="270"/>
      <c r="Z6" s="151"/>
      <c r="AA6" s="152"/>
      <c r="AB6" s="265">
        <f ca="1">SUM(M6:Y6)</f>
        <v>49</v>
      </c>
      <c r="AC6" s="142"/>
      <c r="AD6" s="142"/>
      <c r="AE6" s="142"/>
    </row>
    <row r="7" spans="1:31" ht="15.75" x14ac:dyDescent="0.25">
      <c r="A7" s="228">
        <f ca="1">RANK(AB7,AB$6:OFFSET(AB$6,0,0,COUNTA(B$6:B$30)))</f>
        <v>2</v>
      </c>
      <c r="B7" s="198" t="s">
        <v>84</v>
      </c>
      <c r="C7" s="185" t="s">
        <v>27</v>
      </c>
      <c r="D7" s="311">
        <v>1</v>
      </c>
      <c r="E7" s="312">
        <v>5</v>
      </c>
      <c r="F7" s="313">
        <v>2</v>
      </c>
      <c r="G7" s="308">
        <v>1</v>
      </c>
      <c r="H7" s="314">
        <v>5</v>
      </c>
      <c r="I7" s="312">
        <v>8</v>
      </c>
      <c r="J7" s="311">
        <v>1</v>
      </c>
      <c r="K7" s="312">
        <v>8</v>
      </c>
      <c r="L7" s="315">
        <v>6</v>
      </c>
      <c r="M7" s="395">
        <v>1</v>
      </c>
      <c r="N7" s="275">
        <f ca="1">OFFSET(Очки!$A$3,F7,D7+QUOTIENT(MAX($C$31-11,0), 2)*4)</f>
        <v>15</v>
      </c>
      <c r="O7" s="271">
        <f ca="1">IF(F7&lt;E7,OFFSET(IF(OR($C$31=11,$C$31=12),Очки!$A$17,Очки!$O$18),2+E7-F7,IF(D7=2,12,13-E7)),0)</f>
        <v>2.4000000000000004</v>
      </c>
      <c r="P7" s="271">
        <v>1</v>
      </c>
      <c r="Q7" s="272"/>
      <c r="R7" s="275">
        <f ca="1">OFFSET(Очки!$A$3,I7,G7+QUOTIENT(MAX($C$31-11,0), 2)*4)</f>
        <v>10.5</v>
      </c>
      <c r="S7" s="271">
        <f ca="1">IF(I7&lt;H7,OFFSET(IF(OR($C$31=11,$C$31=12),Очки!$A$17,Очки!$O$18),2+H7-I7,IF(G7=2,12,13-H7)),0)</f>
        <v>0</v>
      </c>
      <c r="T7" s="271">
        <v>2.5</v>
      </c>
      <c r="U7" s="272"/>
      <c r="V7" s="275">
        <f ca="1">OFFSET(Очки!$A$3,L7,J7+QUOTIENT(MAX($C$31-11,0), 2)*4)</f>
        <v>11.5</v>
      </c>
      <c r="W7" s="271">
        <f ca="1">IF(L7&lt;K7,OFFSET(IF(OR($C$31=11,$C$31=12),Очки!$A$17,Очки!$O$18),2+K7-L7,IF(J7=2,12,13-K7)),0)</f>
        <v>2.2999999999999998</v>
      </c>
      <c r="X7" s="271"/>
      <c r="Y7" s="272"/>
      <c r="Z7" s="155"/>
      <c r="AA7" s="156"/>
      <c r="AB7" s="266">
        <f ca="1">SUM(M7:Y7)</f>
        <v>46.199999999999996</v>
      </c>
      <c r="AC7" s="142"/>
      <c r="AD7" s="142"/>
      <c r="AE7" s="142"/>
    </row>
    <row r="8" spans="1:31" ht="15.75" x14ac:dyDescent="0.25">
      <c r="A8" s="228">
        <f ca="1">RANK(AB8,AB$6:OFFSET(AB$6,0,0,COUNTA(B$6:B$30)))</f>
        <v>3</v>
      </c>
      <c r="B8" s="198" t="s">
        <v>47</v>
      </c>
      <c r="C8" s="185" t="s">
        <v>27</v>
      </c>
      <c r="D8" s="311">
        <v>1</v>
      </c>
      <c r="E8" s="312">
        <v>3</v>
      </c>
      <c r="F8" s="313">
        <v>1</v>
      </c>
      <c r="G8" s="308">
        <v>1</v>
      </c>
      <c r="H8" s="314">
        <v>4</v>
      </c>
      <c r="I8" s="312">
        <v>3</v>
      </c>
      <c r="J8" s="311">
        <v>1</v>
      </c>
      <c r="K8" s="312">
        <v>5</v>
      </c>
      <c r="L8" s="315">
        <v>7</v>
      </c>
      <c r="M8" s="395"/>
      <c r="N8" s="275">
        <f ca="1">OFFSET(Очки!$A$3,F8,D8+QUOTIENT(MAX($C$31-11,0), 2)*4)</f>
        <v>16</v>
      </c>
      <c r="O8" s="271">
        <f ca="1">IF(F8&lt;E8,OFFSET(IF(OR($C$31=11,$C$31=12),Очки!$A$17,Очки!$O$18),2+E8-F8,IF(D8=2,12,13-E8)),0)</f>
        <v>1.4</v>
      </c>
      <c r="P8" s="271">
        <v>0.5</v>
      </c>
      <c r="Q8" s="272"/>
      <c r="R8" s="275">
        <f ca="1">OFFSET(Очки!$A$3,I8,G8+QUOTIENT(MAX($C$31-11,0), 2)*4)</f>
        <v>14</v>
      </c>
      <c r="S8" s="271">
        <f ca="1">IF(I8&lt;H8,OFFSET(IF(OR($C$31=11,$C$31=12),Очки!$A$17,Очки!$O$18),2+H8-I8,IF(G8=2,12,13-H8)),0)</f>
        <v>0.8</v>
      </c>
      <c r="T8" s="271">
        <v>1</v>
      </c>
      <c r="U8" s="272"/>
      <c r="V8" s="275">
        <f ca="1">OFFSET(Очки!$A$3,L8,J8+QUOTIENT(MAX($C$31-11,0), 2)*4)</f>
        <v>11</v>
      </c>
      <c r="W8" s="271">
        <f ca="1">IF(L8&lt;K8,OFFSET(IF(OR($C$31=11,$C$31=12),Очки!$A$17,Очки!$O$18),2+K8-L8,IF(J8=2,12,13-K8)),0)</f>
        <v>0</v>
      </c>
      <c r="X8" s="271">
        <v>1</v>
      </c>
      <c r="Y8" s="272"/>
      <c r="Z8" s="155"/>
      <c r="AA8" s="156"/>
      <c r="AB8" s="266">
        <f ca="1">SUM(M8:Y8)</f>
        <v>45.699999999999996</v>
      </c>
      <c r="AC8" s="142"/>
      <c r="AD8" s="142"/>
      <c r="AE8" s="142"/>
    </row>
    <row r="9" spans="1:31" ht="15.75" x14ac:dyDescent="0.25">
      <c r="A9" s="228">
        <f ca="1">RANK(AB9,AB$6:OFFSET(AB$6,0,0,COUNTA(B$6:B$30)))</f>
        <v>4</v>
      </c>
      <c r="B9" s="200" t="s">
        <v>54</v>
      </c>
      <c r="C9" s="185">
        <v>10</v>
      </c>
      <c r="D9" s="311">
        <v>1</v>
      </c>
      <c r="E9" s="312">
        <v>7</v>
      </c>
      <c r="F9" s="313">
        <v>5</v>
      </c>
      <c r="G9" s="308">
        <v>1</v>
      </c>
      <c r="H9" s="314">
        <v>6</v>
      </c>
      <c r="I9" s="312">
        <v>7</v>
      </c>
      <c r="J9" s="311">
        <v>1</v>
      </c>
      <c r="K9" s="312">
        <v>4</v>
      </c>
      <c r="L9" s="315">
        <v>3</v>
      </c>
      <c r="M9" s="395">
        <v>2</v>
      </c>
      <c r="N9" s="275">
        <f ca="1">OFFSET(Очки!$A$3,F9,D9+QUOTIENT(MAX($C$31-11,0), 2)*4)</f>
        <v>12</v>
      </c>
      <c r="O9" s="271">
        <f ca="1">IF(F9&lt;E9,OFFSET(IF(OR($C$31=11,$C$31=12),Очки!$A$17,Очки!$O$18),2+E9-F9,IF(D9=2,12,13-E9)),0)</f>
        <v>2.1</v>
      </c>
      <c r="P9" s="271">
        <v>1.5</v>
      </c>
      <c r="Q9" s="272"/>
      <c r="R9" s="275">
        <f ca="1">OFFSET(Очки!$A$3,I9,G9+QUOTIENT(MAX($C$31-11,0), 2)*4)</f>
        <v>11</v>
      </c>
      <c r="S9" s="271">
        <f ca="1">IF(I9&lt;H9,OFFSET(IF(OR($C$31=11,$C$31=12),Очки!$A$17,Очки!$O$18),2+H9-I9,IF(G9=2,12,13-H9)),0)</f>
        <v>0</v>
      </c>
      <c r="T9" s="271"/>
      <c r="U9" s="272"/>
      <c r="V9" s="275">
        <f ca="1">OFFSET(Очки!$A$3,L9,J9+QUOTIENT(MAX($C$31-11,0), 2)*4)</f>
        <v>14</v>
      </c>
      <c r="W9" s="271">
        <f ca="1">IF(L9&lt;K9,OFFSET(IF(OR($C$31=11,$C$31=12),Очки!$A$17,Очки!$O$18),2+K9-L9,IF(J9=2,12,13-K9)),0)</f>
        <v>0.8</v>
      </c>
      <c r="X9" s="271"/>
      <c r="Y9" s="272"/>
      <c r="Z9" s="155"/>
      <c r="AA9" s="156"/>
      <c r="AB9" s="266">
        <f ca="1">SUM(M9:Y9)</f>
        <v>43.4</v>
      </c>
      <c r="AC9" s="142"/>
      <c r="AD9" s="142"/>
      <c r="AE9" s="142"/>
    </row>
    <row r="10" spans="1:31" ht="15.75" x14ac:dyDescent="0.25">
      <c r="A10" s="228">
        <f ca="1">RANK(AB10,AB$6:OFFSET(AB$6,0,0,COUNTA(B$6:B$30)))</f>
        <v>5</v>
      </c>
      <c r="B10" s="202" t="s">
        <v>48</v>
      </c>
      <c r="C10" s="185" t="s">
        <v>27</v>
      </c>
      <c r="D10" s="311">
        <v>1</v>
      </c>
      <c r="E10" s="312">
        <v>8</v>
      </c>
      <c r="F10" s="313">
        <v>6</v>
      </c>
      <c r="G10" s="308">
        <v>1</v>
      </c>
      <c r="H10" s="314">
        <v>3</v>
      </c>
      <c r="I10" s="312">
        <v>1</v>
      </c>
      <c r="J10" s="311">
        <v>2</v>
      </c>
      <c r="K10" s="312">
        <v>7</v>
      </c>
      <c r="L10" s="315">
        <v>6</v>
      </c>
      <c r="M10" s="395">
        <v>2.5</v>
      </c>
      <c r="N10" s="275">
        <f ca="1">OFFSET(Очки!$A$3,F10,D10+QUOTIENT(MAX($C$31-11,0), 2)*4)</f>
        <v>11.5</v>
      </c>
      <c r="O10" s="271">
        <f ca="1">IF(F10&lt;E10,OFFSET(IF(OR($C$31=11,$C$31=12),Очки!$A$17,Очки!$O$18),2+E10-F10,IF(D10=2,12,13-E10)),0)</f>
        <v>2.2999999999999998</v>
      </c>
      <c r="P10" s="271"/>
      <c r="Q10" s="272"/>
      <c r="R10" s="275">
        <f ca="1">OFFSET(Очки!$A$3,I10,G10+QUOTIENT(MAX($C$31-11,0), 2)*4)</f>
        <v>16</v>
      </c>
      <c r="S10" s="271">
        <f ca="1">IF(I10&lt;H10,OFFSET(IF(OR($C$31=11,$C$31=12),Очки!$A$17,Очки!$O$18),2+H10-I10,IF(G10=2,12,13-H10)),0)</f>
        <v>1.4</v>
      </c>
      <c r="T10" s="271"/>
      <c r="U10" s="272"/>
      <c r="V10" s="275">
        <f ca="1">OFFSET(Очки!$A$3,L10,J10+QUOTIENT(MAX($C$31-11,0), 2)*4)</f>
        <v>7</v>
      </c>
      <c r="W10" s="271">
        <f ca="1">IF(L10&lt;K10,OFFSET(IF(OR($C$31=11,$C$31=12),Очки!$A$17,Очки!$O$18),2+K10-L10,IF(J10=2,12,13-K10)),0)</f>
        <v>0.7</v>
      </c>
      <c r="X10" s="271"/>
      <c r="Y10" s="272"/>
      <c r="Z10" s="155"/>
      <c r="AA10" s="156"/>
      <c r="AB10" s="266">
        <f ca="1">SUM(M10:Y10)</f>
        <v>41.4</v>
      </c>
      <c r="AC10" s="142"/>
      <c r="AD10" s="142"/>
      <c r="AE10" s="142"/>
    </row>
    <row r="11" spans="1:31" ht="15.75" x14ac:dyDescent="0.25">
      <c r="A11" s="228">
        <f ca="1">RANK(AB11,AB$6:OFFSET(AB$6,0,0,COUNTA(B$6:B$30)))</f>
        <v>6</v>
      </c>
      <c r="B11" s="198" t="s">
        <v>73</v>
      </c>
      <c r="C11" s="185" t="s">
        <v>27</v>
      </c>
      <c r="D11" s="311">
        <v>1</v>
      </c>
      <c r="E11" s="312">
        <v>6</v>
      </c>
      <c r="F11" s="313">
        <v>3</v>
      </c>
      <c r="G11" s="308">
        <v>1</v>
      </c>
      <c r="H11" s="314">
        <v>8</v>
      </c>
      <c r="I11" s="312">
        <v>5</v>
      </c>
      <c r="J11" s="311">
        <v>1</v>
      </c>
      <c r="K11" s="312">
        <v>6</v>
      </c>
      <c r="L11" s="315">
        <v>5</v>
      </c>
      <c r="M11" s="395">
        <v>1.5</v>
      </c>
      <c r="N11" s="275">
        <f ca="1">OFFSET(Очки!$A$3,F11,D11+QUOTIENT(MAX($C$31-11,0), 2)*4)</f>
        <v>14</v>
      </c>
      <c r="O11" s="271">
        <f ca="1">IF(F11&lt;E11,OFFSET(IF(OR($C$31=11,$C$31=12),Очки!$A$17,Очки!$O$18),2+E11-F11,IF(D11=2,12,13-E11)),0)</f>
        <v>2.8</v>
      </c>
      <c r="P11" s="271">
        <v>2.5</v>
      </c>
      <c r="Q11" s="272"/>
      <c r="R11" s="275">
        <f ca="1">OFFSET(Очки!$A$3,I11,G11+QUOTIENT(MAX($C$31-11,0), 2)*4)</f>
        <v>12</v>
      </c>
      <c r="S11" s="271">
        <f ca="1">IF(I11&lt;H11,OFFSET(IF(OR($C$31=11,$C$31=12),Очки!$A$17,Очки!$O$18),2+H11-I11,IF(G11=2,12,13-H11)),0)</f>
        <v>3.3</v>
      </c>
      <c r="T11" s="271">
        <v>1.5</v>
      </c>
      <c r="U11" s="272"/>
      <c r="V11" s="275">
        <f ca="1">OFFSET(Очки!$A$3,L11,J11+QUOTIENT(MAX($C$31-11,0), 2)*4)</f>
        <v>12</v>
      </c>
      <c r="W11" s="271">
        <f ca="1">IF(L11&lt;K11,OFFSET(IF(OR($C$31=11,$C$31=12),Очки!$A$17,Очки!$O$18),2+K11-L11,IF(J11=2,12,13-K11)),0)</f>
        <v>1</v>
      </c>
      <c r="X11" s="271">
        <v>2.5</v>
      </c>
      <c r="Y11" s="272">
        <f>-8-5</f>
        <v>-13</v>
      </c>
      <c r="Z11" s="155"/>
      <c r="AA11" s="156"/>
      <c r="AB11" s="266">
        <f ca="1">SUM(M11:Y11)</f>
        <v>40.099999999999994</v>
      </c>
      <c r="AC11" s="142"/>
      <c r="AD11" s="142"/>
      <c r="AE11" s="142"/>
    </row>
    <row r="12" spans="1:31" ht="15" customHeight="1" x14ac:dyDescent="0.25">
      <c r="A12" s="228">
        <f ca="1">RANK(AB12,AB$6:OFFSET(AB$6,0,0,COUNTA(B$6:B$30)))</f>
        <v>7</v>
      </c>
      <c r="B12" s="202" t="s">
        <v>86</v>
      </c>
      <c r="C12" s="185" t="s">
        <v>27</v>
      </c>
      <c r="D12" s="311">
        <v>1</v>
      </c>
      <c r="E12" s="312">
        <v>1</v>
      </c>
      <c r="F12" s="313">
        <v>8</v>
      </c>
      <c r="G12" s="308">
        <v>2</v>
      </c>
      <c r="H12" s="314">
        <v>5</v>
      </c>
      <c r="I12" s="312">
        <v>4</v>
      </c>
      <c r="J12" s="305">
        <v>1</v>
      </c>
      <c r="K12" s="312">
        <v>2</v>
      </c>
      <c r="L12" s="315">
        <v>2</v>
      </c>
      <c r="M12" s="395"/>
      <c r="N12" s="275">
        <f ca="1">OFFSET(Очки!$A$3,F12,D12+QUOTIENT(MAX($C$31-11,0), 2)*4)</f>
        <v>10.5</v>
      </c>
      <c r="O12" s="271">
        <f ca="1">IF(F12&lt;E12,OFFSET(IF(OR($C$31=11,$C$31=12),Очки!$A$17,Очки!$O$18),2+E12-F12,IF(D12=2,12,13-E12)),0)</f>
        <v>0</v>
      </c>
      <c r="P12" s="271"/>
      <c r="Q12" s="272"/>
      <c r="R12" s="275">
        <f ca="1">OFFSET(Очки!$A$3,I12,G12+QUOTIENT(MAX($C$31-11,0), 2)*4)</f>
        <v>8.5</v>
      </c>
      <c r="S12" s="271">
        <f ca="1">IF(I12&lt;H12,OFFSET(IF(OR($C$31=11,$C$31=12),Очки!$A$17,Очки!$O$18),2+H12-I12,IF(G12=2,12,13-H12)),0)</f>
        <v>0.7</v>
      </c>
      <c r="T12" s="271">
        <v>0.5</v>
      </c>
      <c r="U12" s="272"/>
      <c r="V12" s="275">
        <f ca="1">OFFSET(Очки!$A$3,L12,J12+QUOTIENT(MAX($C$31-11,0), 2)*4)</f>
        <v>15</v>
      </c>
      <c r="W12" s="271">
        <f ca="1">IF(L12&lt;K12,OFFSET(IF(OR($C$31=11,$C$31=12),Очки!$A$17,Очки!$O$18),2+K12-L12,IF(J12=2,12,13-K12)),0)</f>
        <v>0</v>
      </c>
      <c r="X12" s="271"/>
      <c r="Y12" s="272"/>
      <c r="Z12" s="155"/>
      <c r="AA12" s="156"/>
      <c r="AB12" s="266">
        <f ca="1">SUM(M12:Y12)</f>
        <v>35.200000000000003</v>
      </c>
    </row>
    <row r="13" spans="1:31" ht="15.75" x14ac:dyDescent="0.25">
      <c r="A13" s="228">
        <f ca="1">RANK(AB13,AB$6:OFFSET(AB$6,0,0,COUNTA(B$6:B$30)))</f>
        <v>8</v>
      </c>
      <c r="B13" s="197" t="s">
        <v>42</v>
      </c>
      <c r="C13" s="185">
        <v>5</v>
      </c>
      <c r="D13" s="311">
        <v>2</v>
      </c>
      <c r="E13" s="312">
        <v>7</v>
      </c>
      <c r="F13" s="313">
        <v>1</v>
      </c>
      <c r="G13" s="308">
        <v>1</v>
      </c>
      <c r="H13" s="314">
        <v>2</v>
      </c>
      <c r="I13" s="312">
        <v>6</v>
      </c>
      <c r="J13" s="305">
        <v>1</v>
      </c>
      <c r="K13" s="312">
        <v>3</v>
      </c>
      <c r="L13" s="315">
        <v>1</v>
      </c>
      <c r="M13" s="395"/>
      <c r="N13" s="275">
        <f ca="1">OFFSET(Очки!$A$3,F13,D13+QUOTIENT(MAX($C$31-11,0), 2)*4)</f>
        <v>11.5</v>
      </c>
      <c r="O13" s="271">
        <f ca="1">IF(F13&lt;E13,OFFSET(IF(OR($C$31=11,$C$31=12),Очки!$A$17,Очки!$O$18),2+E13-F13,IF(D13=2,12,13-E13)),0)</f>
        <v>4.2</v>
      </c>
      <c r="P13" s="271"/>
      <c r="Q13" s="272">
        <v>-12</v>
      </c>
      <c r="R13" s="275">
        <f ca="1">OFFSET(Очки!$A$3,I13,G13+QUOTIENT(MAX($C$31-11,0), 2)*4)</f>
        <v>11.5</v>
      </c>
      <c r="S13" s="271">
        <f ca="1">IF(I13&lt;H13,OFFSET(IF(OR($C$31=11,$C$31=12),Очки!$A$17,Очки!$O$18),2+H13-I13,IF(G13=2,12,13-H13)),0)</f>
        <v>0</v>
      </c>
      <c r="T13" s="271"/>
      <c r="U13" s="272"/>
      <c r="V13" s="275">
        <f ca="1">OFFSET(Очки!$A$3,L13,J13+QUOTIENT(MAX($C$31-11,0), 2)*4)</f>
        <v>16</v>
      </c>
      <c r="W13" s="271">
        <f ca="1">IF(L13&lt;K13,OFFSET(IF(OR($C$31=11,$C$31=12),Очки!$A$17,Очки!$O$18),2+K13-L13,IF(J13=2,12,13-K13)),0)</f>
        <v>1.4</v>
      </c>
      <c r="X13" s="271">
        <v>1.5</v>
      </c>
      <c r="Y13" s="272"/>
      <c r="Z13" s="155"/>
      <c r="AA13" s="156"/>
      <c r="AB13" s="266">
        <f ca="1">SUM(M13:Y13)</f>
        <v>34.1</v>
      </c>
    </row>
    <row r="14" spans="1:31" ht="16.5" thickBot="1" x14ac:dyDescent="0.3">
      <c r="A14" s="228">
        <f ca="1">RANK(AB14,AB$6:OFFSET(AB$6,0,0,COUNTA(B$6:B$30)))</f>
        <v>9</v>
      </c>
      <c r="B14" s="200" t="s">
        <v>59</v>
      </c>
      <c r="C14" s="185" t="s">
        <v>27</v>
      </c>
      <c r="D14" s="311">
        <v>2</v>
      </c>
      <c r="E14" s="312">
        <v>6</v>
      </c>
      <c r="F14" s="313">
        <v>5</v>
      </c>
      <c r="G14" s="308">
        <v>2</v>
      </c>
      <c r="H14" s="314">
        <v>3</v>
      </c>
      <c r="I14" s="312">
        <v>1</v>
      </c>
      <c r="J14" s="311">
        <v>1</v>
      </c>
      <c r="K14" s="312">
        <v>1</v>
      </c>
      <c r="L14" s="315">
        <v>8</v>
      </c>
      <c r="M14" s="395"/>
      <c r="N14" s="275">
        <f ca="1">OFFSET(Очки!$A$3,F14,D14+QUOTIENT(MAX($C$31-11,0), 2)*4)</f>
        <v>7.5</v>
      </c>
      <c r="O14" s="271">
        <f ca="1">IF(F14&lt;E14,OFFSET(IF(OR($C$31=11,$C$31=12),Очки!$A$17,Очки!$O$18),2+E14-F14,IF(D14=2,12,13-E14)),0)</f>
        <v>0.7</v>
      </c>
      <c r="P14" s="271"/>
      <c r="Q14" s="272"/>
      <c r="R14" s="275">
        <f ca="1">OFFSET(Очки!$A$3,I14,G14+QUOTIENT(MAX($C$31-11,0), 2)*4)</f>
        <v>11.5</v>
      </c>
      <c r="S14" s="271">
        <f ca="1">IF(I14&lt;H14,OFFSET(IF(OR($C$31=11,$C$31=12),Очки!$A$17,Очки!$O$18),2+H14-I14,IF(G14=2,12,13-H14)),0)</f>
        <v>1.4</v>
      </c>
      <c r="T14" s="271"/>
      <c r="U14" s="272"/>
      <c r="V14" s="275">
        <f ca="1">OFFSET(Очки!$A$3,L14,J14+QUOTIENT(MAX($C$31-11,0), 2)*4)</f>
        <v>10.5</v>
      </c>
      <c r="W14" s="271">
        <f ca="1">IF(L14&lt;K14,OFFSET(IF(OR($C$31=11,$C$31=12),Очки!$A$17,Очки!$O$18),2+K14-L14,IF(J14=2,12,13-K14)),0)</f>
        <v>0</v>
      </c>
      <c r="X14" s="271"/>
      <c r="Y14" s="272"/>
      <c r="Z14" s="155"/>
      <c r="AA14" s="156"/>
      <c r="AB14" s="266">
        <f ca="1">SUM(M14:Y14)</f>
        <v>31.599999999999998</v>
      </c>
    </row>
    <row r="15" spans="1:31" ht="15.75" x14ac:dyDescent="0.25">
      <c r="A15" s="228">
        <f ca="1">RANK(AB15,AB$6:OFFSET(AB$6,0,0,COUNTA(B$6:B$30)))</f>
        <v>10</v>
      </c>
      <c r="B15" s="199" t="s">
        <v>50</v>
      </c>
      <c r="C15" s="185" t="s">
        <v>27</v>
      </c>
      <c r="D15" s="311">
        <v>1</v>
      </c>
      <c r="E15" s="312">
        <v>4</v>
      </c>
      <c r="F15" s="313">
        <v>7</v>
      </c>
      <c r="G15" s="308">
        <v>1</v>
      </c>
      <c r="H15" s="314">
        <v>7</v>
      </c>
      <c r="I15" s="312">
        <v>4</v>
      </c>
      <c r="J15" s="305">
        <v>2</v>
      </c>
      <c r="K15" s="312">
        <v>6</v>
      </c>
      <c r="L15" s="315">
        <v>4</v>
      </c>
      <c r="M15" s="395">
        <v>0.5</v>
      </c>
      <c r="N15" s="275">
        <f ca="1">OFFSET(Очки!$A$3,F15,D15+QUOTIENT(MAX($C$31-11,0), 2)*4)</f>
        <v>11</v>
      </c>
      <c r="O15" s="271">
        <f ca="1">IF(F15&lt;E15,OFFSET(IF(OR($C$31=11,$C$31=12),Очки!$A$17,Очки!$O$18),2+E15-F15,IF(D15=2,12,13-E15)),0)</f>
        <v>0</v>
      </c>
      <c r="P15" s="271">
        <v>2</v>
      </c>
      <c r="Q15" s="272"/>
      <c r="R15" s="275">
        <f ca="1">OFFSET(Очки!$A$3,I15,G15+QUOTIENT(MAX($C$31-11,0), 2)*4)</f>
        <v>13</v>
      </c>
      <c r="S15" s="271">
        <f ca="1">IF(I15&lt;H15,OFFSET(IF(OR($C$31=11,$C$31=12),Очки!$A$17,Очки!$O$18),2+H15-I15,IF(G15=2,12,13-H15)),0)</f>
        <v>3</v>
      </c>
      <c r="T15" s="271"/>
      <c r="U15" s="272"/>
      <c r="V15" s="275">
        <f ca="1">OFFSET(Очки!$A$3,L15,J15+QUOTIENT(MAX($C$31-11,0), 2)*4)</f>
        <v>8.5</v>
      </c>
      <c r="W15" s="271">
        <f ca="1">IF(L15&lt;K15,OFFSET(IF(OR($C$31=11,$C$31=12),Очки!$A$17,Очки!$O$18),2+K15-L15,IF(J15=2,12,13-K15)),0)</f>
        <v>1.4</v>
      </c>
      <c r="X15" s="271"/>
      <c r="Y15" s="272">
        <v>-10</v>
      </c>
      <c r="Z15" s="155"/>
      <c r="AA15" s="156"/>
      <c r="AB15" s="266">
        <f ca="1">SUM(M15:Y15)</f>
        <v>29.4</v>
      </c>
    </row>
    <row r="16" spans="1:31" ht="15.75" x14ac:dyDescent="0.25">
      <c r="A16" s="228">
        <f ca="1">RANK(AB16,AB$6:OFFSET(AB$6,0,0,COUNTA(B$6:B$30)))</f>
        <v>11</v>
      </c>
      <c r="B16" s="198" t="s">
        <v>58</v>
      </c>
      <c r="C16" s="185" t="s">
        <v>27</v>
      </c>
      <c r="D16" s="311">
        <v>2</v>
      </c>
      <c r="E16" s="312">
        <v>3</v>
      </c>
      <c r="F16" s="313">
        <v>2</v>
      </c>
      <c r="G16" s="308">
        <v>2</v>
      </c>
      <c r="H16" s="314">
        <v>4</v>
      </c>
      <c r="I16" s="312">
        <v>3</v>
      </c>
      <c r="J16" s="311">
        <v>2</v>
      </c>
      <c r="K16" s="312">
        <v>4</v>
      </c>
      <c r="L16" s="315">
        <v>5</v>
      </c>
      <c r="M16" s="395"/>
      <c r="N16" s="275">
        <f ca="1">OFFSET(Очки!$A$3,F16,D16+QUOTIENT(MAX($C$31-11,0), 2)*4)</f>
        <v>10.5</v>
      </c>
      <c r="O16" s="271">
        <f ca="1">IF(F16&lt;E16,OFFSET(IF(OR($C$31=11,$C$31=12),Очки!$A$17,Очки!$O$18),2+E16-F16,IF(D16=2,12,13-E16)),0)</f>
        <v>0.7</v>
      </c>
      <c r="P16" s="271"/>
      <c r="Q16" s="272"/>
      <c r="R16" s="275">
        <f ca="1">OFFSET(Очки!$A$3,I16,G16+QUOTIENT(MAX($C$31-11,0), 2)*4)</f>
        <v>9.5</v>
      </c>
      <c r="S16" s="271">
        <f ca="1">IF(I16&lt;H16,OFFSET(IF(OR($C$31=11,$C$31=12),Очки!$A$17,Очки!$O$18),2+H16-I16,IF(G16=2,12,13-H16)),0)</f>
        <v>0.7</v>
      </c>
      <c r="T16" s="271"/>
      <c r="U16" s="272"/>
      <c r="V16" s="275">
        <f ca="1">OFFSET(Очки!$A$3,L16,J16+QUOTIENT(MAX($C$31-11,0), 2)*4)</f>
        <v>7.5</v>
      </c>
      <c r="W16" s="271">
        <f ca="1">IF(L16&lt;K16,OFFSET(IF(OR($C$31=11,$C$31=12),Очки!$A$17,Очки!$O$18),2+K16-L16,IF(J16=2,12,13-K16)),0)</f>
        <v>0</v>
      </c>
      <c r="X16" s="271"/>
      <c r="Y16" s="272"/>
      <c r="Z16" s="155"/>
      <c r="AA16" s="156"/>
      <c r="AB16" s="266">
        <f ca="1">SUM(M16:Y16)</f>
        <v>28.9</v>
      </c>
    </row>
    <row r="17" spans="1:28" ht="15.75" x14ac:dyDescent="0.25">
      <c r="A17" s="228">
        <f ca="1">RANK(AB17,AB$6:OFFSET(AB$6,0,0,COUNTA(B$6:B$30)))</f>
        <v>12</v>
      </c>
      <c r="B17" s="198" t="s">
        <v>4</v>
      </c>
      <c r="C17" s="302" t="s">
        <v>27</v>
      </c>
      <c r="D17" s="311">
        <v>2</v>
      </c>
      <c r="E17" s="312">
        <v>1</v>
      </c>
      <c r="F17" s="313">
        <v>6</v>
      </c>
      <c r="G17" s="308">
        <v>2</v>
      </c>
      <c r="H17" s="314">
        <v>2</v>
      </c>
      <c r="I17" s="312">
        <v>7</v>
      </c>
      <c r="J17" s="305">
        <v>2</v>
      </c>
      <c r="K17" s="312">
        <v>2</v>
      </c>
      <c r="L17" s="315">
        <v>1</v>
      </c>
      <c r="M17" s="395"/>
      <c r="N17" s="275">
        <f ca="1">OFFSET(Очки!$A$3,F17,D17+QUOTIENT(MAX($C$31-11,0), 2)*4)</f>
        <v>7</v>
      </c>
      <c r="O17" s="271">
        <f ca="1">IF(F17&lt;E17,OFFSET(IF(OR($C$31=11,$C$31=12),Очки!$A$17,Очки!$O$18),2+E17-F17,IF(D17=2,12,13-E17)),0)</f>
        <v>0</v>
      </c>
      <c r="P17" s="271"/>
      <c r="Q17" s="272"/>
      <c r="R17" s="275">
        <f ca="1">OFFSET(Очки!$A$3,I17,G17+QUOTIENT(MAX($C$31-11,0), 2)*4)</f>
        <v>6.5</v>
      </c>
      <c r="S17" s="271">
        <f ca="1">IF(I17&lt;H17,OFFSET(IF(OR($C$31=11,$C$31=12),Очки!$A$17,Очки!$O$18),2+H17-I17,IF(G17=2,12,13-H17)),0)</f>
        <v>0</v>
      </c>
      <c r="T17" s="271"/>
      <c r="U17" s="272"/>
      <c r="V17" s="275">
        <f ca="1">OFFSET(Очки!$A$3,L17,J17+QUOTIENT(MAX($C$31-11,0), 2)*4)</f>
        <v>11.5</v>
      </c>
      <c r="W17" s="271">
        <f ca="1">IF(L17&lt;K17,OFFSET(IF(OR($C$31=11,$C$31=12),Очки!$A$17,Очки!$O$18),2+K17-L17,IF(J17=2,12,13-K17)),0)</f>
        <v>0.7</v>
      </c>
      <c r="X17" s="271"/>
      <c r="Y17" s="272"/>
      <c r="Z17" s="155"/>
      <c r="AA17" s="156"/>
      <c r="AB17" s="266">
        <f ca="1">SUM(M17:Y17)</f>
        <v>25.7</v>
      </c>
    </row>
    <row r="18" spans="1:28" ht="15.75" x14ac:dyDescent="0.25">
      <c r="A18" s="228">
        <f ca="1">RANK(AB18,AB$6:OFFSET(AB$6,0,0,COUNTA(B$6:B$30)))</f>
        <v>13</v>
      </c>
      <c r="B18" s="200" t="s">
        <v>44</v>
      </c>
      <c r="C18" s="302" t="s">
        <v>27</v>
      </c>
      <c r="D18" s="311">
        <v>2</v>
      </c>
      <c r="E18" s="312">
        <v>4</v>
      </c>
      <c r="F18" s="313">
        <v>4</v>
      </c>
      <c r="G18" s="308">
        <v>2</v>
      </c>
      <c r="H18" s="314">
        <v>7</v>
      </c>
      <c r="I18" s="312">
        <v>2</v>
      </c>
      <c r="J18" s="311">
        <v>2</v>
      </c>
      <c r="K18" s="312">
        <v>5</v>
      </c>
      <c r="L18" s="315">
        <v>2</v>
      </c>
      <c r="M18" s="395"/>
      <c r="N18" s="275">
        <f ca="1">OFFSET(Очки!$A$3,F18,D18+QUOTIENT(MAX($C$31-11,0), 2)*4)</f>
        <v>8.5</v>
      </c>
      <c r="O18" s="271">
        <f ca="1">IF(F18&lt;E18,OFFSET(IF(OR($C$31=11,$C$31=12),Очки!$A$17,Очки!$O$18),2+E18-F18,IF(D18=2,12,13-E18)),0)</f>
        <v>0</v>
      </c>
      <c r="P18" s="271"/>
      <c r="Q18" s="272"/>
      <c r="R18" s="275">
        <f ca="1">OFFSET(Очки!$A$3,I18,G18+QUOTIENT(MAX($C$31-11,0), 2)*4)</f>
        <v>10.5</v>
      </c>
      <c r="S18" s="271">
        <f ca="1">IF(I18&lt;H18,OFFSET(IF(OR($C$31=11,$C$31=12),Очки!$A$17,Очки!$O$18),2+H18-I18,IF(G18=2,12,13-H18)),0)</f>
        <v>3.5</v>
      </c>
      <c r="T18" s="271"/>
      <c r="U18" s="272"/>
      <c r="V18" s="275">
        <f ca="1">OFFSET(Очки!$A$3,L18,J18+QUOTIENT(MAX($C$31-11,0), 2)*4)</f>
        <v>10.5</v>
      </c>
      <c r="W18" s="271">
        <f ca="1">IF(L18&lt;K18,OFFSET(IF(OR($C$31=11,$C$31=12),Очки!$A$17,Очки!$O$18),2+K18-L18,IF(J18=2,12,13-K18)),0)</f>
        <v>2.1</v>
      </c>
      <c r="X18" s="271">
        <v>0.5</v>
      </c>
      <c r="Y18" s="272">
        <v>-10</v>
      </c>
      <c r="Z18" s="155"/>
      <c r="AA18" s="156"/>
      <c r="AB18" s="266">
        <f ca="1">SUM(M18:Y18)</f>
        <v>25.6</v>
      </c>
    </row>
    <row r="19" spans="1:28" ht="15.75" x14ac:dyDescent="0.25">
      <c r="A19" s="228">
        <f ca="1">RANK(AB19,AB$6:OFFSET(AB$6,0,0,COUNTA(B$6:B$30)))</f>
        <v>14</v>
      </c>
      <c r="B19" s="200" t="s">
        <v>76</v>
      </c>
      <c r="C19" s="302" t="s">
        <v>27</v>
      </c>
      <c r="D19" s="311">
        <v>2</v>
      </c>
      <c r="E19" s="312">
        <v>2</v>
      </c>
      <c r="F19" s="313">
        <v>7</v>
      </c>
      <c r="G19" s="308">
        <v>2</v>
      </c>
      <c r="H19" s="314">
        <v>1</v>
      </c>
      <c r="I19" s="312">
        <v>6</v>
      </c>
      <c r="J19" s="305">
        <v>2</v>
      </c>
      <c r="K19" s="312">
        <v>1</v>
      </c>
      <c r="L19" s="315">
        <v>7</v>
      </c>
      <c r="M19" s="395"/>
      <c r="N19" s="275">
        <f ca="1">OFFSET(Очки!$A$3,F19,D19+QUOTIENT(MAX($C$31-11,0), 2)*4)</f>
        <v>6.5</v>
      </c>
      <c r="O19" s="271">
        <f ca="1">IF(F19&lt;E19,OFFSET(IF(OR($C$31=11,$C$31=12),Очки!$A$17,Очки!$O$18),2+E19-F19,IF(D19=2,12,13-E19)),0)</f>
        <v>0</v>
      </c>
      <c r="P19" s="271"/>
      <c r="Q19" s="272"/>
      <c r="R19" s="275">
        <f ca="1">OFFSET(Очки!$A$3,I19,G19+QUOTIENT(MAX($C$31-11,0), 2)*4)</f>
        <v>7</v>
      </c>
      <c r="S19" s="271">
        <f ca="1">IF(I19&lt;H19,OFFSET(IF(OR($C$31=11,$C$31=12),Очки!$A$17,Очки!$O$18),2+H19-I19,IF(G19=2,12,13-H19)),0)</f>
        <v>0</v>
      </c>
      <c r="T19" s="271"/>
      <c r="U19" s="272"/>
      <c r="V19" s="275">
        <f ca="1">OFFSET(Очки!$A$3,L19,J19+QUOTIENT(MAX($C$31-11,0), 2)*4)</f>
        <v>6.5</v>
      </c>
      <c r="W19" s="271">
        <f ca="1">IF(L19&lt;K19,OFFSET(IF(OR($C$31=11,$C$31=12),Очки!$A$17,Очки!$O$18),2+K19-L19,IF(J19=2,12,13-K19)),0)</f>
        <v>0</v>
      </c>
      <c r="X19" s="271"/>
      <c r="Y19" s="272"/>
      <c r="Z19" s="155"/>
      <c r="AA19" s="156"/>
      <c r="AB19" s="266">
        <f ca="1">SUM(M19:Y19)</f>
        <v>20</v>
      </c>
    </row>
    <row r="20" spans="1:28" ht="16.5" thickBot="1" x14ac:dyDescent="0.3">
      <c r="A20" s="234">
        <f ca="1">RANK(AB20,AB$6:OFFSET(AB$6,0,0,COUNTA(B$6:B$30)))</f>
        <v>15</v>
      </c>
      <c r="B20" s="426" t="s">
        <v>80</v>
      </c>
      <c r="C20" s="304" t="s">
        <v>27</v>
      </c>
      <c r="D20" s="415">
        <v>2</v>
      </c>
      <c r="E20" s="416">
        <v>5</v>
      </c>
      <c r="F20" s="417">
        <v>3</v>
      </c>
      <c r="G20" s="418">
        <v>2</v>
      </c>
      <c r="H20" s="419">
        <v>6</v>
      </c>
      <c r="I20" s="416">
        <v>5</v>
      </c>
      <c r="J20" s="420">
        <v>2</v>
      </c>
      <c r="K20" s="416">
        <v>3</v>
      </c>
      <c r="L20" s="421">
        <v>3</v>
      </c>
      <c r="M20" s="422"/>
      <c r="N20" s="276">
        <f ca="1">OFFSET(Очки!$A$3,F20,D20+QUOTIENT(MAX($C$31-11,0), 2)*4)</f>
        <v>9.5</v>
      </c>
      <c r="O20" s="273">
        <f ca="1">IF(F20&lt;E20,OFFSET(IF(OR($C$31=11,$C$31=12),Очки!$A$17,Очки!$O$18),2+E20-F20,IF(D20=2,12,13-E20)),0)</f>
        <v>1.4</v>
      </c>
      <c r="P20" s="273"/>
      <c r="Q20" s="274">
        <v>-10</v>
      </c>
      <c r="R20" s="276">
        <f ca="1">OFFSET(Очки!$A$3,I20,G20+QUOTIENT(MAX($C$31-11,0), 2)*4)</f>
        <v>7.5</v>
      </c>
      <c r="S20" s="273">
        <f ca="1">IF(I20&lt;H20,OFFSET(IF(OR($C$31=11,$C$31=12),Очки!$A$17,Очки!$O$18),2+H20-I20,IF(G20=2,12,13-H20)),0)</f>
        <v>0.7</v>
      </c>
      <c r="T20" s="273"/>
      <c r="U20" s="274"/>
      <c r="V20" s="276">
        <f ca="1">OFFSET(Очки!$A$3,L20,J20+QUOTIENT(MAX($C$31-11,0), 2)*4)</f>
        <v>9.5</v>
      </c>
      <c r="W20" s="273">
        <f ca="1">IF(L20&lt;K20,OFFSET(IF(OR($C$31=11,$C$31=12),Очки!$A$17,Очки!$O$18),2+K20-L20,IF(J20=2,12,13-K20)),0)</f>
        <v>0</v>
      </c>
      <c r="X20" s="273"/>
      <c r="Y20" s="274"/>
      <c r="Z20" s="423"/>
      <c r="AA20" s="424"/>
      <c r="AB20" s="268">
        <f ca="1">SUM(M20:Y20)</f>
        <v>18.600000000000001</v>
      </c>
    </row>
    <row r="21" spans="1:28" ht="15.75" hidden="1" x14ac:dyDescent="0.25">
      <c r="A21" s="425" t="e">
        <f ca="1">RANK(AB21,AB$6:OFFSET(AB$6,0,0,COUNTA(B$6:B$30)))</f>
        <v>#N/A</v>
      </c>
      <c r="B21" s="402"/>
      <c r="C21" s="403"/>
      <c r="D21" s="305"/>
      <c r="E21" s="306"/>
      <c r="F21" s="307"/>
      <c r="G21" s="404"/>
      <c r="H21" s="405"/>
      <c r="I21" s="306"/>
      <c r="J21" s="305"/>
      <c r="K21" s="306"/>
      <c r="L21" s="310"/>
      <c r="M21" s="406"/>
      <c r="N21" s="196" t="str">
        <f ca="1">OFFSET(Очки!$A$3,F21,D21+QUOTIENT(MAX($C$31-11,0), 2)*4)</f>
        <v>Место</v>
      </c>
      <c r="O21" s="396">
        <f ca="1">IF(F21&lt;E21,OFFSET(IF(OR($C$31=11,$C$31=12),Очки!$A$17,Очки!$O$18),2+E21-F21,IF(D21=2,10,13-E21)),0)</f>
        <v>0</v>
      </c>
      <c r="P21" s="396"/>
      <c r="Q21" s="397"/>
      <c r="R21" s="196" t="str">
        <f ca="1">OFFSET(Очки!$A$3,I21,G21+QUOTIENT(MAX($C$31-11,0), 2)*4)</f>
        <v>Место</v>
      </c>
      <c r="S21" s="396">
        <f ca="1">IF(I21&lt;H21,OFFSET(IF(OR($C$31=11,$C$31=12),Очки!$A$17,Очки!$O$18),2+H21-I21,IF(G21=2,10,13-H21)),0)</f>
        <v>0</v>
      </c>
      <c r="T21" s="396"/>
      <c r="U21" s="397"/>
      <c r="V21" s="196" t="str">
        <f ca="1">OFFSET(Очки!$A$3,L21,J21+QUOTIENT(MAX($C$31-11,0), 2)*4)</f>
        <v>Место</v>
      </c>
      <c r="W21" s="396">
        <f ca="1">IF(L21&lt;K21,OFFSET(IF(OR($C$31=11,$C$31=12),Очки!$A$17,Очки!$O$18),2+K21-L21,IF(J21=2,12,13-K21)),0)</f>
        <v>0</v>
      </c>
      <c r="X21" s="396"/>
      <c r="Y21" s="397"/>
      <c r="Z21" s="407"/>
      <c r="AA21" s="408"/>
      <c r="AB21" s="409">
        <f t="shared" ref="AB6:AB30" ca="1" si="0">SUM(M21:Y21)</f>
        <v>0</v>
      </c>
    </row>
    <row r="22" spans="1:28" ht="15.75" hidden="1" x14ac:dyDescent="0.25">
      <c r="A22" s="228" t="e">
        <f ca="1">RANK(AB22,AB$6:OFFSET(AB$6,0,0,COUNTA(B$6:B$30)))</f>
        <v>#N/A</v>
      </c>
      <c r="B22" s="232"/>
      <c r="C22" s="302"/>
      <c r="D22" s="311"/>
      <c r="E22" s="312"/>
      <c r="F22" s="313"/>
      <c r="G22" s="308"/>
      <c r="H22" s="314"/>
      <c r="I22" s="312"/>
      <c r="J22" s="311"/>
      <c r="K22" s="312"/>
      <c r="L22" s="315"/>
      <c r="M22" s="395"/>
      <c r="N22" s="275" t="str">
        <f ca="1">OFFSET(Очки!$A$3,F22,D22+QUOTIENT(MAX($C$31-11,0), 2)*4)</f>
        <v>Место</v>
      </c>
      <c r="O22" s="271">
        <f ca="1">IF(F22&lt;E22,OFFSET(IF(OR($C$31=11,$C$31=12),Очки!$A$17,Очки!$O$18),2+E22-F22,IF(D22=2,10,13-E22)),0)</f>
        <v>0</v>
      </c>
      <c r="P22" s="271"/>
      <c r="Q22" s="272"/>
      <c r="R22" s="275" t="str">
        <f ca="1">OFFSET(Очки!$A$3,I22,G22+QUOTIENT(MAX($C$31-11,0), 2)*4)</f>
        <v>Место</v>
      </c>
      <c r="S22" s="271">
        <f ca="1">IF(I22&lt;H22,OFFSET(IF(OR($C$31=11,$C$31=12),Очки!$A$17,Очки!$O$18),2+H22-I22,IF(G22=2,10,13-H22)),0)</f>
        <v>0</v>
      </c>
      <c r="T22" s="271"/>
      <c r="U22" s="272"/>
      <c r="V22" s="275" t="str">
        <f ca="1">OFFSET(Очки!$A$3,L22,J22+QUOTIENT(MAX($C$31-11,0), 2)*4)</f>
        <v>Место</v>
      </c>
      <c r="W22" s="271">
        <f ca="1">IF(L22&lt;K22,OFFSET(IF(OR($C$31=11,$C$31=12),Очки!$A$17,Очки!$O$18),2+K22-L22,IF(J22=2,12,13-K22)),0)</f>
        <v>0</v>
      </c>
      <c r="X22" s="271"/>
      <c r="Y22" s="272"/>
      <c r="Z22" s="155"/>
      <c r="AA22" s="156"/>
      <c r="AB22" s="266">
        <f t="shared" ca="1" si="0"/>
        <v>0</v>
      </c>
    </row>
    <row r="23" spans="1:28" ht="15.75" hidden="1" x14ac:dyDescent="0.25">
      <c r="A23" s="228" t="e">
        <f ca="1">RANK(AB23,AB$6:OFFSET(AB$6,0,0,COUNTA(B$6:B$30)))</f>
        <v>#N/A</v>
      </c>
      <c r="B23" s="231"/>
      <c r="C23" s="302"/>
      <c r="D23" s="311"/>
      <c r="E23" s="312"/>
      <c r="F23" s="313"/>
      <c r="G23" s="308"/>
      <c r="H23" s="314"/>
      <c r="I23" s="312"/>
      <c r="J23" s="311"/>
      <c r="K23" s="312"/>
      <c r="L23" s="315"/>
      <c r="M23" s="395"/>
      <c r="N23" s="275" t="str">
        <f ca="1">OFFSET(Очки!$A$3,F23,D23+QUOTIENT(MAX($C$31-11,0), 2)*4)</f>
        <v>Место</v>
      </c>
      <c r="O23" s="271">
        <f ca="1">IF(F23&lt;E23,OFFSET(IF(OR($C$31=11,$C$31=12),Очки!$A$17,Очки!$O$18),2+E23-F23,IF(D23=2,10,13-E23)),0)</f>
        <v>0</v>
      </c>
      <c r="P23" s="271"/>
      <c r="Q23" s="272"/>
      <c r="R23" s="275" t="str">
        <f ca="1">OFFSET(Очки!$A$3,I23,G23+QUOTIENT(MAX($C$31-11,0), 2)*4)</f>
        <v>Место</v>
      </c>
      <c r="S23" s="271">
        <f ca="1">IF(I23&lt;H23,OFFSET(IF(OR($C$31=11,$C$31=12),Очки!$A$17,Очки!$O$18),2+H23-I23,IF(G23=2,10,13-H23)),0)</f>
        <v>0</v>
      </c>
      <c r="T23" s="271"/>
      <c r="U23" s="272"/>
      <c r="V23" s="275" t="str">
        <f ca="1">OFFSET(Очки!$A$3,L23,J23+QUOTIENT(MAX($C$31-11,0), 2)*4)</f>
        <v>Место</v>
      </c>
      <c r="W23" s="271">
        <f ca="1">IF(L23&lt;K23,OFFSET(IF(OR($C$31=11,$C$31=12),Очки!$A$17,Очки!$O$18),2+K23-L23,IF(J23=2,12,13-K23)),0)</f>
        <v>0</v>
      </c>
      <c r="X23" s="271"/>
      <c r="Y23" s="272"/>
      <c r="Z23" s="155"/>
      <c r="AA23" s="156"/>
      <c r="AB23" s="266">
        <f t="shared" ca="1" si="0"/>
        <v>0</v>
      </c>
    </row>
    <row r="24" spans="1:28" ht="15.75" hidden="1" x14ac:dyDescent="0.25">
      <c r="A24" s="228" t="e">
        <f ca="1">RANK(AB24,AB$6:OFFSET(AB$6,0,0,COUNTA(B$6:B$30)))</f>
        <v>#N/A</v>
      </c>
      <c r="B24" s="231"/>
      <c r="C24" s="302"/>
      <c r="D24" s="311"/>
      <c r="E24" s="312"/>
      <c r="F24" s="313"/>
      <c r="G24" s="308"/>
      <c r="H24" s="314"/>
      <c r="I24" s="312"/>
      <c r="J24" s="305"/>
      <c r="K24" s="312"/>
      <c r="L24" s="315"/>
      <c r="M24" s="395"/>
      <c r="N24" s="275" t="str">
        <f ca="1">OFFSET(Очки!$A$3,F24,D24+QUOTIENT(MAX($C$31-11,0), 2)*4)</f>
        <v>Место</v>
      </c>
      <c r="O24" s="271">
        <f ca="1">IF(F24&lt;E24,OFFSET(IF(OR($C$31=11,$C$31=12),Очки!$A$17,Очки!$O$18),2+E24-F24,IF(D24=2,10,13-E24)),0)</f>
        <v>0</v>
      </c>
      <c r="P24" s="271"/>
      <c r="Q24" s="272"/>
      <c r="R24" s="275" t="str">
        <f ca="1">OFFSET(Очки!$A$3,I24,G24+QUOTIENT(MAX($C$31-11,0), 2)*4)</f>
        <v>Место</v>
      </c>
      <c r="S24" s="271">
        <f ca="1">IF(I24&lt;H24,OFFSET(IF(OR($C$31=11,$C$31=12),Очки!$A$17,Очки!$O$18),2+H24-I24,IF(G24=2,10,13-H24)),0)</f>
        <v>0</v>
      </c>
      <c r="T24" s="271"/>
      <c r="U24" s="272"/>
      <c r="V24" s="275" t="str">
        <f ca="1">OFFSET(Очки!$A$3,L24,J24+QUOTIENT(MAX($C$31-11,0), 2)*4)</f>
        <v>Место</v>
      </c>
      <c r="W24" s="271">
        <f ca="1">IF(L24&lt;K24,OFFSET(IF(OR($C$31=11,$C$31=12),Очки!$A$17,Очки!$O$18),2+K24-L24,IF(J24=2,12,13-K24)),0)</f>
        <v>0</v>
      </c>
      <c r="X24" s="271"/>
      <c r="Y24" s="272"/>
      <c r="Z24" s="155"/>
      <c r="AA24" s="156"/>
      <c r="AB24" s="266">
        <f t="shared" ca="1" si="0"/>
        <v>0</v>
      </c>
    </row>
    <row r="25" spans="1:28" ht="15.75" hidden="1" x14ac:dyDescent="0.25">
      <c r="A25" s="228" t="e">
        <f ca="1">RANK(AB25,AB$6:OFFSET(AB$6,0,0,COUNTA(B$6:B$30)))</f>
        <v>#N/A</v>
      </c>
      <c r="B25" s="230"/>
      <c r="C25" s="302"/>
      <c r="D25" s="311"/>
      <c r="E25" s="312"/>
      <c r="F25" s="313"/>
      <c r="G25" s="308"/>
      <c r="H25" s="314"/>
      <c r="I25" s="312"/>
      <c r="J25" s="311"/>
      <c r="K25" s="312"/>
      <c r="L25" s="315"/>
      <c r="M25" s="395"/>
      <c r="N25" s="275" t="str">
        <f ca="1">OFFSET(Очки!$A$3,F25,D25+QUOTIENT(MAX($C$31-11,0), 2)*4)</f>
        <v>Место</v>
      </c>
      <c r="O25" s="271">
        <f ca="1">IF(F25&lt;E25,OFFSET(IF(OR($C$31=11,$C$31=12),Очки!$A$17,Очки!$O$18),2+E25-F25,IF(D25=2,10,13-E25)),0)</f>
        <v>0</v>
      </c>
      <c r="P25" s="271"/>
      <c r="Q25" s="272"/>
      <c r="R25" s="275" t="str">
        <f ca="1">OFFSET(Очки!$A$3,I25,G25+QUOTIENT(MAX($C$31-11,0), 2)*4)</f>
        <v>Место</v>
      </c>
      <c r="S25" s="271">
        <f ca="1">IF(I25&lt;H25,OFFSET(IF(OR($C$31=11,$C$31=12),Очки!$A$17,Очки!$O$18),2+H25-I25,IF(G25=2,10,13-H25)),0)</f>
        <v>0</v>
      </c>
      <c r="T25" s="271"/>
      <c r="U25" s="272"/>
      <c r="V25" s="275" t="str">
        <f ca="1">OFFSET(Очки!$A$3,L25,J25+QUOTIENT(MAX($C$31-11,0), 2)*4)</f>
        <v>Место</v>
      </c>
      <c r="W25" s="271">
        <f ca="1">IF(L25&lt;K25,OFFSET(IF(OR($C$31=11,$C$31=12),Очки!$A$17,Очки!$O$18),2+K25-L25,IF(J25=2,12,13-K25)),0)</f>
        <v>0</v>
      </c>
      <c r="X25" s="271"/>
      <c r="Y25" s="272"/>
      <c r="Z25" s="155"/>
      <c r="AA25" s="156"/>
      <c r="AB25" s="266">
        <f t="shared" ca="1" si="0"/>
        <v>0</v>
      </c>
    </row>
    <row r="26" spans="1:28" ht="15.75" hidden="1" x14ac:dyDescent="0.25">
      <c r="A26" s="228" t="e">
        <f ca="1">RANK(AB26,AB$6:OFFSET(AB$6,0,0,COUNTA(B$6:B$30)))</f>
        <v>#N/A</v>
      </c>
      <c r="B26" s="230"/>
      <c r="C26" s="302"/>
      <c r="D26" s="311"/>
      <c r="E26" s="312"/>
      <c r="F26" s="313"/>
      <c r="G26" s="308"/>
      <c r="H26" s="314"/>
      <c r="I26" s="312"/>
      <c r="J26" s="305"/>
      <c r="K26" s="312"/>
      <c r="L26" s="315"/>
      <c r="M26" s="395"/>
      <c r="N26" s="275" t="str">
        <f ca="1">OFFSET(Очки!$A$3,F26,D26+QUOTIENT(MAX($C$31-11,0), 2)*4)</f>
        <v>Место</v>
      </c>
      <c r="O26" s="271">
        <f ca="1">IF(F26&lt;E26,OFFSET(IF(OR($C$31=11,$C$31=12),Очки!$A$17,Очки!$O$18),2+E26-F26,IF(D26=2,10,13-E26)),0)</f>
        <v>0</v>
      </c>
      <c r="P26" s="271"/>
      <c r="Q26" s="272"/>
      <c r="R26" s="275" t="str">
        <f ca="1">OFFSET(Очки!$A$3,I26,G26+QUOTIENT(MAX($C$31-11,0), 2)*4)</f>
        <v>Место</v>
      </c>
      <c r="S26" s="271">
        <f ca="1">IF(I26&lt;H26,OFFSET(IF(OR($C$31=11,$C$31=12),Очки!$A$17,Очки!$O$18),2+H26-I26,IF(G26=2,10,13-H26)),0)</f>
        <v>0</v>
      </c>
      <c r="T26" s="271"/>
      <c r="U26" s="272"/>
      <c r="V26" s="275" t="str">
        <f ca="1">OFFSET(Очки!$A$3,L26,J26+QUOTIENT(MAX($C$31-11,0), 2)*4)</f>
        <v>Место</v>
      </c>
      <c r="W26" s="271">
        <f ca="1">IF(L26&lt;K26,OFFSET(IF(OR($C$31=11,$C$31=12),Очки!$A$17,Очки!$O$18),2+K26-L26,IF(J26=2,12,13-K26)),0)</f>
        <v>0</v>
      </c>
      <c r="X26" s="271"/>
      <c r="Y26" s="272"/>
      <c r="Z26" s="155"/>
      <c r="AA26" s="156"/>
      <c r="AB26" s="266">
        <f t="shared" ca="1" si="0"/>
        <v>0</v>
      </c>
    </row>
    <row r="27" spans="1:28" ht="15.75" hidden="1" x14ac:dyDescent="0.25">
      <c r="A27" s="228" t="e">
        <f ca="1">RANK(AB27,AB$6:OFFSET(AB$6,0,0,COUNTA(B$6:B$30)))</f>
        <v>#N/A</v>
      </c>
      <c r="B27" s="229"/>
      <c r="C27" s="302"/>
      <c r="D27" s="311"/>
      <c r="E27" s="312"/>
      <c r="F27" s="313"/>
      <c r="G27" s="308"/>
      <c r="H27" s="314"/>
      <c r="I27" s="312"/>
      <c r="J27" s="305"/>
      <c r="K27" s="312"/>
      <c r="L27" s="315"/>
      <c r="M27" s="395"/>
      <c r="N27" s="275" t="str">
        <f ca="1">OFFSET(Очки!$A$3,F27,D27+QUOTIENT(MAX($C$31-11,0), 2)*4)</f>
        <v>Место</v>
      </c>
      <c r="O27" s="271">
        <f ca="1">IF(F27&lt;E27,OFFSET(IF(OR($C$31=11,$C$31=12),Очки!$A$17,Очки!$O$18),2+E27-F27,IF(D27=2,10,13-E27)),0)</f>
        <v>0</v>
      </c>
      <c r="P27" s="271"/>
      <c r="Q27" s="272"/>
      <c r="R27" s="275" t="str">
        <f ca="1">OFFSET(Очки!$A$3,I27,G27+QUOTIENT(MAX($C$31-11,0), 2)*4)</f>
        <v>Место</v>
      </c>
      <c r="S27" s="271">
        <f ca="1">IF(I27&lt;H27,OFFSET(IF(OR($C$31=11,$C$31=12),Очки!$A$17,Очки!$O$18),2+H27-I27,IF(G27=2,10,13-H27)),0)</f>
        <v>0</v>
      </c>
      <c r="T27" s="271"/>
      <c r="U27" s="272"/>
      <c r="V27" s="275" t="str">
        <f ca="1">OFFSET(Очки!$A$3,L27,J27+QUOTIENT(MAX($C$31-11,0), 2)*4)</f>
        <v>Место</v>
      </c>
      <c r="W27" s="271">
        <f ca="1">IF(L27&lt;K27,OFFSET(IF(OR($C$31=11,$C$31=12),Очки!$A$17,Очки!$O$18),2+K27-L27,IF(J27=2,12,13-K27)),0)</f>
        <v>0</v>
      </c>
      <c r="X27" s="271"/>
      <c r="Y27" s="272"/>
      <c r="Z27" s="155"/>
      <c r="AA27" s="156"/>
      <c r="AB27" s="266">
        <f t="shared" ca="1" si="0"/>
        <v>0</v>
      </c>
    </row>
    <row r="28" spans="1:28" ht="15.75" hidden="1" x14ac:dyDescent="0.25">
      <c r="A28" s="228" t="e">
        <f ca="1">RANK(AB28,AB$6:OFFSET(AB$6,0,0,COUNTA(B$6:B$30)))</f>
        <v>#N/A</v>
      </c>
      <c r="B28" s="233"/>
      <c r="C28" s="302"/>
      <c r="D28" s="311"/>
      <c r="E28" s="312"/>
      <c r="F28" s="313"/>
      <c r="G28" s="308"/>
      <c r="H28" s="314"/>
      <c r="I28" s="312"/>
      <c r="J28" s="311"/>
      <c r="K28" s="312"/>
      <c r="L28" s="315"/>
      <c r="M28" s="395"/>
      <c r="N28" s="275" t="str">
        <f ca="1">OFFSET(Очки!$A$3,F28,D28+QUOTIENT(MAX($C$31-11,0), 2)*4)</f>
        <v>Место</v>
      </c>
      <c r="O28" s="271">
        <f ca="1">IF(F28&lt;E28,OFFSET(IF(OR($C$31=11,$C$31=12),Очки!$A$17,Очки!$O$18),2+E28-F28,IF(D28=2,10,13-E28)),0)</f>
        <v>0</v>
      </c>
      <c r="P28" s="271"/>
      <c r="Q28" s="272"/>
      <c r="R28" s="275" t="str">
        <f ca="1">OFFSET(Очки!$A$3,I28,G28+QUOTIENT(MAX($C$31-11,0), 2)*4)</f>
        <v>Место</v>
      </c>
      <c r="S28" s="271">
        <f ca="1">IF(I28&lt;H28,OFFSET(IF(OR($C$31=11,$C$31=12),Очки!$A$17,Очки!$O$18),2+H28-I28,IF(G28=2,10,13-H28)),0)</f>
        <v>0</v>
      </c>
      <c r="T28" s="271"/>
      <c r="U28" s="272"/>
      <c r="V28" s="275" t="str">
        <f ca="1">OFFSET(Очки!$A$3,L28,J28+QUOTIENT(MAX($C$31-11,0), 2)*4)</f>
        <v>Место</v>
      </c>
      <c r="W28" s="271">
        <f ca="1">IF(L28&lt;K28,OFFSET(IF(OR($C$31=11,$C$31=12),Очки!$A$17,Очки!$O$18),2+K28-L28,IF(J28=2,12,13-K28)),0)</f>
        <v>0</v>
      </c>
      <c r="X28" s="271"/>
      <c r="Y28" s="272"/>
      <c r="Z28" s="155"/>
      <c r="AA28" s="156"/>
      <c r="AB28" s="266">
        <f t="shared" ca="1" si="0"/>
        <v>0</v>
      </c>
    </row>
    <row r="29" spans="1:28" ht="15.75" hidden="1" x14ac:dyDescent="0.25">
      <c r="A29" s="228" t="e">
        <f ca="1">RANK(AB29,AB$6:OFFSET(AB$6,0,0,COUNTA(B$6:B$30)))</f>
        <v>#N/A</v>
      </c>
      <c r="B29" s="230"/>
      <c r="C29" s="303"/>
      <c r="D29" s="316"/>
      <c r="E29" s="317"/>
      <c r="F29" s="318"/>
      <c r="G29" s="308"/>
      <c r="H29" s="319"/>
      <c r="I29" s="317"/>
      <c r="J29" s="305"/>
      <c r="K29" s="317"/>
      <c r="L29" s="320"/>
      <c r="M29" s="395"/>
      <c r="N29" s="275" t="str">
        <f ca="1">OFFSET(Очки!$A$3,F29,D29+QUOTIENT(MAX($C$31-11,0), 2)*4)</f>
        <v>Место</v>
      </c>
      <c r="O29" s="271">
        <f ca="1">IF(F29&lt;E29,OFFSET(IF(OR($C$31=11,$C$31=12),Очки!$A$17,Очки!$O$18),2+E29-F29,IF(D29=2,10,13-E29)),0)</f>
        <v>0</v>
      </c>
      <c r="P29" s="271"/>
      <c r="Q29" s="272"/>
      <c r="R29" s="275" t="str">
        <f ca="1">OFFSET(Очки!$A$3,I29,G29+QUOTIENT(MAX($C$31-11,0), 2)*4)</f>
        <v>Место</v>
      </c>
      <c r="S29" s="271">
        <f ca="1">IF(I29&lt;H29,OFFSET(IF(OR($C$31=11,$C$31=12),Очки!$A$17,Очки!$O$18),2+H29-I29,IF(G29=2,10,13-H29)),0)</f>
        <v>0</v>
      </c>
      <c r="T29" s="271"/>
      <c r="U29" s="272"/>
      <c r="V29" s="275" t="str">
        <f ca="1">OFFSET(Очки!$A$3,L29,J29+QUOTIENT(MAX($C$31-11,0), 2)*4)</f>
        <v>Место</v>
      </c>
      <c r="W29" s="271">
        <f ca="1">IF(L29&lt;K29,OFFSET(IF(OR($C$31=11,$C$31=12),Очки!$A$17,Очки!$O$18),2+K29-L29,IF(J29=2,12,13-K29)),0)</f>
        <v>0</v>
      </c>
      <c r="X29" s="271"/>
      <c r="Y29" s="272"/>
      <c r="Z29" s="159"/>
      <c r="AA29" s="160"/>
      <c r="AB29" s="267">
        <f t="shared" ca="1" si="0"/>
        <v>0</v>
      </c>
    </row>
    <row r="30" spans="1:28" ht="16.5" hidden="1" thickBot="1" x14ac:dyDescent="0.3">
      <c r="A30" s="234" t="e">
        <f ca="1">RANK(AB30,AB$6:OFFSET(AB$6,0,0,COUNTA(B$6:B$30)))</f>
        <v>#N/A</v>
      </c>
      <c r="B30" s="235"/>
      <c r="C30" s="304"/>
      <c r="D30" s="194"/>
      <c r="E30" s="178"/>
      <c r="F30" s="174"/>
      <c r="G30" s="172"/>
      <c r="H30" s="173"/>
      <c r="I30" s="178"/>
      <c r="J30" s="194"/>
      <c r="K30" s="178"/>
      <c r="L30" s="236"/>
      <c r="M30" s="304"/>
      <c r="N30" s="276" t="str">
        <f ca="1">OFFSET(Очки!$A$3,F30,D30+QUOTIENT(MAX($C$31-11,0), 2)*4)</f>
        <v>Место</v>
      </c>
      <c r="O30" s="273">
        <f ca="1">IF(F30&lt;E30,OFFSET(IF(OR($C$31=11,$C$31=12),Очки!$A$17,Очки!$O$18),2+E30-F30,IF(D30=2,10,13-E30)),0)</f>
        <v>0</v>
      </c>
      <c r="P30" s="273"/>
      <c r="Q30" s="274"/>
      <c r="R30" s="276" t="str">
        <f ca="1">OFFSET(Очки!$A$3,I30,G30+QUOTIENT(MAX($C$31-11,0), 2)*4)</f>
        <v>Место</v>
      </c>
      <c r="S30" s="273">
        <f ca="1">IF(I30&lt;H30,OFFSET(IF(OR($C$31=11,$C$31=12),Очки!$A$17,Очки!$O$18),2+H30-I30,IF(G30=2,10,13-H30)),0)</f>
        <v>0</v>
      </c>
      <c r="T30" s="273"/>
      <c r="U30" s="274"/>
      <c r="V30" s="276" t="str">
        <f ca="1">OFFSET(Очки!$A$3,L30,J30+QUOTIENT(MAX($C$31-11,0), 2)*4)</f>
        <v>Место</v>
      </c>
      <c r="W30" s="271">
        <f ca="1">IF(L30&lt;K30,OFFSET(IF(OR($C$31=11,$C$31=12),Очки!$A$17,Очки!$O$18),2+K30-L30,IF(J30=2,12,13-K30)),0)</f>
        <v>0</v>
      </c>
      <c r="X30" s="273"/>
      <c r="Y30" s="274"/>
      <c r="Z30" s="155"/>
      <c r="AA30" s="156"/>
      <c r="AB30" s="268">
        <f t="shared" ca="1" si="0"/>
        <v>0</v>
      </c>
    </row>
    <row r="31" spans="1:28" x14ac:dyDescent="0.2">
      <c r="B31" s="142" t="s">
        <v>83</v>
      </c>
      <c r="C31" s="142">
        <f>COUNTA(B6:B30)</f>
        <v>15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31.08</vt:lpstr>
      <vt:lpstr>07.09</vt:lpstr>
      <vt:lpstr>14.09</vt:lpstr>
      <vt:lpstr>21.09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2016-09-22T16:28:11Z</dcterms:modified>
</cp:coreProperties>
</file>