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6"/>
  </bookViews>
  <sheets>
    <sheet name="21.06" sheetId="1" r:id="rId1"/>
    <sheet name="28.06" sheetId="2" r:id="rId2"/>
    <sheet name="05.07" sheetId="3" r:id="rId3"/>
    <sheet name="12.07 " sheetId="4" r:id="rId4"/>
    <sheet name="19.07" sheetId="5" r:id="rId5"/>
    <sheet name="26.07" sheetId="12" r:id="rId6"/>
    <sheet name="02.08" sheetId="13" r:id="rId7"/>
  </sheets>
  <definedNames>
    <definedName name="_xlnm._FilterDatabase" localSheetId="6" hidden="1">'02.08'!$A$4:$I$4</definedName>
    <definedName name="_xlnm._FilterDatabase" localSheetId="5" hidden="1">'26.07'!$A$4:$I$4</definedName>
  </definedNames>
  <calcPr calcId="145621"/>
</workbook>
</file>

<file path=xl/calcChain.xml><?xml version="1.0" encoding="utf-8"?>
<calcChain xmlns="http://schemas.openxmlformats.org/spreadsheetml/2006/main">
  <c r="H21" i="13" l="1"/>
  <c r="H11" i="13"/>
  <c r="I11" i="13" s="1"/>
  <c r="H10" i="13"/>
  <c r="H5" i="13"/>
  <c r="I5" i="13" s="1"/>
  <c r="H8" i="13"/>
  <c r="H12" i="13"/>
  <c r="I12" i="13" s="1"/>
  <c r="H7" i="13"/>
  <c r="H6" i="13"/>
  <c r="H20" i="13"/>
  <c r="H32" i="13"/>
  <c r="H17" i="13"/>
  <c r="H18" i="13"/>
  <c r="I18" i="13" s="1"/>
  <c r="H26" i="13"/>
  <c r="H22" i="13"/>
  <c r="I22" i="13" s="1"/>
  <c r="I21" i="13"/>
  <c r="H15" i="13"/>
  <c r="H25" i="13"/>
  <c r="I25" i="13" s="1"/>
  <c r="H14" i="13"/>
  <c r="H33" i="13"/>
  <c r="I33" i="13" s="1"/>
  <c r="H24" i="13"/>
  <c r="H34" i="13"/>
  <c r="H30" i="13"/>
  <c r="H16" i="13"/>
  <c r="I16" i="13" s="1"/>
  <c r="H23" i="13"/>
  <c r="G10" i="13"/>
  <c r="I10" i="13" s="1"/>
  <c r="G11" i="13"/>
  <c r="G8" i="13"/>
  <c r="G5" i="13"/>
  <c r="G6" i="13"/>
  <c r="G16" i="13"/>
  <c r="G13" i="13"/>
  <c r="I13" i="13" s="1"/>
  <c r="G17" i="13"/>
  <c r="G12" i="13"/>
  <c r="G7" i="13"/>
  <c r="G23" i="13"/>
  <c r="G14" i="13"/>
  <c r="I14" i="13" s="1"/>
  <c r="G20" i="13"/>
  <c r="G19" i="13"/>
  <c r="G24" i="13"/>
  <c r="G18" i="13"/>
  <c r="G21" i="13"/>
  <c r="G9" i="13"/>
  <c r="I9" i="13" s="1"/>
  <c r="G15" i="13"/>
  <c r="G32" i="13"/>
  <c r="I32" i="13" s="1"/>
  <c r="G26" i="13"/>
  <c r="G22" i="13"/>
  <c r="G29" i="13"/>
  <c r="I34" i="13"/>
  <c r="I27" i="13"/>
  <c r="I29" i="13"/>
  <c r="I43" i="13"/>
  <c r="I31" i="13"/>
  <c r="I19" i="13"/>
  <c r="I7" i="13"/>
  <c r="I28" i="13"/>
  <c r="I6" i="13"/>
  <c r="I42" i="13"/>
  <c r="I30" i="13"/>
  <c r="I41" i="13"/>
  <c r="I15" i="13"/>
  <c r="I40" i="13"/>
  <c r="I39" i="13"/>
  <c r="I17" i="13"/>
  <c r="I23" i="13"/>
  <c r="I38" i="13"/>
  <c r="I37" i="13"/>
  <c r="I36" i="13"/>
  <c r="I35" i="13"/>
  <c r="I8" i="13"/>
  <c r="I20" i="13" l="1"/>
  <c r="I26" i="13"/>
  <c r="I24" i="13"/>
  <c r="H9" i="12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<sst xmlns="http://schemas.openxmlformats.org/spreadsheetml/2006/main" count="363" uniqueCount="160">
  <si>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</si>
  <si>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</si>
  <si>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</si>
  <si>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</si>
  <si>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</si>
  <si>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</si>
  <si>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</si>
  <si>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</si>
  <si>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</si>
  <si>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</si>
  <si>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</si>
  <si>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</si>
  <si>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</si>
  <si>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</si>
  <si>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</si>
  <si>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</si>
  <si>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</si>
  <si>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</si>
  <si>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</si>
  <si>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</si>
  <si>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</si>
  <si>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</si>
  <si>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</si>
  <si>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</si>
  <si>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</si>
  <si>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</si>
  <si>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</si>
  <si>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</si>
  <si>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</si>
  <si>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</si>
  <si>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</si>
  <si>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</si>
  <si>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</si>
  <si>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</si>
  <si>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</si>
  <si>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</si>
  <si>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</si>
  <si>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</si>
  <si>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</si>
  <si>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</si>
  <si>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</si>
  <si>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</si>
  <si>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</si>
  <si>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</si>
  <si>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</si>
  <si>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</si>
  <si>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</si>
  <si>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</si>
  <si>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</si>
  <si>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</si>
  <si>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</si>
  <si>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</si>
  <si>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</si>
  <si>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</si>
  <si>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</si>
  <si>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</si>
  <si>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</si>
  <si>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</si>
  <si>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</si>
  <si>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</si>
  <si>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</si>
  <si>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</si>
  <si>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</si>
  <si>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</si>
  <si>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</si>
  <si>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</si>
  <si>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</si>
  <si>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</si>
  <si>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</si>
  <si>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</si>
  <si>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</si>
  <si>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</si>
  <si>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</si>
  <si>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</si>
  <si>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</si>
  <si>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</si>
  <si>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</si>
  <si>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</si>
  <si>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</si>
  <si>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</si>
  <si>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</si>
  <si>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</si>
  <si>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</si>
  <si>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</si>
  <si>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</si>
  <si>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</si>
  <si>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</si>
  <si>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</si>
  <si>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</si>
  <si>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</si>
  <si>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</si>
  <si>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</si>
  <si>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</si>
  <si>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</si>
  <si>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</si>
  <si>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</si>
  <si>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</si>
  <si>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</si>
  <si>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</si>
  <si>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</si>
  <si>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</si>
  <si>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</si>
  <si>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</si>
  <si>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</si>
  <si>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</si>
  <si>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</si>
  <si>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</si>
  <si>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</si>
  <si>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</si>
  <si>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</si>
  <si>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</si>
  <si>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</si>
  <si>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</si>
  <si>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</si>
  <si>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</si>
  <si>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</si>
  <si>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</si>
  <si>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</si>
  <si>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</si>
  <si>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</si>
  <si>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</si>
  <si>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</si>
  <si>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</si>
  <si>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</si>
  <si>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</si>
  <si>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</si>
  <si>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</si>
  <si>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</si>
  <si>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</si>
  <si>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</si>
  <si>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</si>
  <si>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</si>
  <si>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</si>
  <si>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</si>
  <si>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</si>
  <si>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</si>
  <si>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</si>
  <si>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</si>
  <si>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</si>
  <si>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</si>
  <si>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</si>
  <si>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</si>
  <si>
    <t>Лайт Лига 02.08.2016 (конфигурация 2)</t>
  </si>
  <si>
    <t>Веселов Антон / Veselov Anton</t>
  </si>
  <si>
    <t>Додчук Максим</t>
  </si>
  <si>
    <t>Шумарин Андрей</t>
  </si>
  <si>
    <t>Комаров</t>
  </si>
  <si>
    <t>Макаров Миша / Makarov Mike</t>
  </si>
  <si>
    <t>Войт Владимир</t>
  </si>
  <si>
    <t>Котелинец Павел</t>
  </si>
  <si>
    <t>Пилипчук Василий</t>
  </si>
  <si>
    <t>Дорофий Николай</t>
  </si>
  <si>
    <t>Декало Станислав / Dekalo Stanislav</t>
  </si>
  <si>
    <t>Зуй Кирилл</t>
  </si>
  <si>
    <t>Корчагин Андрей / korchagin Andriy</t>
  </si>
  <si>
    <t>Левченко Вадим / Levchenko Vadim</t>
  </si>
  <si>
    <t>Потапенко Вячеслав / Potapenko Vyacheslav</t>
  </si>
  <si>
    <t>Ключник Александр / Kluchnik Alexandr</t>
  </si>
  <si>
    <t>Саенко Дима / Sayenko Dima</t>
  </si>
  <si>
    <t>Мельник-Саевич / Melnik-Sayevich Vadim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</si>
</sst>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2" fillId="0" borderId="23" xfId="0" applyFont="1" applyBorder="1"/>
    <xf numFmtId="0" fontId="11" fillId="0" borderId="28" xfId="0" applyFont="1" applyFill="1" applyBorder="1"/>
    <xf numFmtId="0" fontId="12" fillId="0" borderId="19" xfId="0" applyFont="1" applyBorder="1"/>
    <xf numFmtId="0" fontId="14" fillId="0" borderId="18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 applyAlignment="1">
      <alignment horizontal="center"/>
    </xf>
    <xf numFmtId="0" fontId="12" fillId="0" borderId="0" xfId="0" applyFont="1"/>
    <xf numFmtId="0" fontId="16" fillId="0" borderId="0" xfId="0" applyFont="1"/>
    <xf numFmtId="0" fontId="15" fillId="0" borderId="1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1" fillId="0" borderId="14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2" fillId="0" borderId="24" xfId="0" applyFont="1" applyBorder="1"/>
    <xf numFmtId="0" fontId="15" fillId="0" borderId="18" xfId="0" applyFont="1" applyFill="1" applyBorder="1"/>
    <xf numFmtId="0" fontId="12" fillId="0" borderId="33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4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5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9" sqref="B29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20" t="s">
        <v>34</v>
      </c>
      <c r="B1" s="120"/>
      <c r="C1" s="120"/>
      <c r="D1" s="120"/>
      <c r="E1" s="120"/>
      <c r="F1" s="120"/>
      <c r="G1" s="120"/>
      <c r="H1" s="120"/>
      <c r="I1" s="120"/>
    </row>
    <row r="2" spans="1:9" ht="15.75" thickBot="1" x14ac:dyDescent="0.3">
      <c r="A2" s="121"/>
      <c r="B2" s="121"/>
      <c r="C2" s="121"/>
      <c r="D2" s="121"/>
      <c r="E2" s="121"/>
      <c r="F2" s="121"/>
      <c r="G2" s="121"/>
      <c r="H2" s="121"/>
      <c r="I2" s="121"/>
    </row>
    <row r="3" spans="1:9" ht="16.5" thickBot="1" x14ac:dyDescent="0.3">
      <c r="A3" s="122"/>
      <c r="B3" s="124" t="s">
        <v>0</v>
      </c>
      <c r="C3" s="1" t="s">
        <v>1</v>
      </c>
      <c r="D3" s="126"/>
      <c r="E3" s="126"/>
      <c r="F3" s="127" t="s">
        <v>2</v>
      </c>
      <c r="G3" s="127"/>
      <c r="H3" s="127"/>
      <c r="I3" s="128" t="s">
        <v>3</v>
      </c>
    </row>
    <row r="4" spans="1:9" ht="16.5" thickBot="1" x14ac:dyDescent="0.3">
      <c r="A4" s="123"/>
      <c r="B4" s="125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129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6" sqref="B36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30" t="s">
        <v>35</v>
      </c>
      <c r="B1" s="131"/>
      <c r="C1" s="131"/>
      <c r="D1" s="131"/>
      <c r="E1" s="131"/>
      <c r="F1" s="131"/>
      <c r="G1" s="131"/>
      <c r="H1" s="131"/>
      <c r="I1" s="132"/>
    </row>
    <row r="2" spans="1:9" ht="15.75" thickBot="1" x14ac:dyDescent="0.3">
      <c r="A2" s="133"/>
      <c r="B2" s="121"/>
      <c r="C2" s="121"/>
      <c r="D2" s="121"/>
      <c r="E2" s="121"/>
      <c r="F2" s="121"/>
      <c r="G2" s="121"/>
      <c r="H2" s="121"/>
      <c r="I2" s="134"/>
    </row>
    <row r="3" spans="1:9" ht="16.5" thickBot="1" x14ac:dyDescent="0.3">
      <c r="A3" s="122"/>
      <c r="B3" s="124" t="s">
        <v>0</v>
      </c>
      <c r="C3" s="1" t="s">
        <v>1</v>
      </c>
      <c r="D3" s="126"/>
      <c r="E3" s="126"/>
      <c r="F3" s="127" t="s">
        <v>2</v>
      </c>
      <c r="G3" s="127"/>
      <c r="H3" s="127"/>
      <c r="I3" s="128" t="s">
        <v>3</v>
      </c>
    </row>
    <row r="4" spans="1:9" ht="15.75" x14ac:dyDescent="0.25">
      <c r="A4" s="123"/>
      <c r="B4" s="125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129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7" zoomScale="60" zoomScaleNormal="60" workbookViewId="0">
      <selection activeCell="B10" sqref="B10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30" t="s">
        <v>89</v>
      </c>
      <c r="B1" s="131"/>
      <c r="C1" s="131"/>
      <c r="D1" s="131"/>
      <c r="E1" s="131"/>
      <c r="F1" s="131"/>
      <c r="G1" s="131"/>
      <c r="H1" s="131"/>
      <c r="I1" s="132"/>
    </row>
    <row r="2" spans="1:9" ht="15.75" thickBot="1" x14ac:dyDescent="0.3">
      <c r="A2" s="133"/>
      <c r="B2" s="121"/>
      <c r="C2" s="121"/>
      <c r="D2" s="121"/>
      <c r="E2" s="121"/>
      <c r="F2" s="121"/>
      <c r="G2" s="121"/>
      <c r="H2" s="121"/>
      <c r="I2" s="134"/>
    </row>
    <row r="3" spans="1:9" ht="16.5" thickBot="1" x14ac:dyDescent="0.3">
      <c r="A3" s="122"/>
      <c r="B3" s="124" t="s">
        <v>0</v>
      </c>
      <c r="C3" s="1" t="s">
        <v>1</v>
      </c>
      <c r="D3" s="135" t="s">
        <v>63</v>
      </c>
      <c r="E3" s="136"/>
      <c r="F3" s="127" t="s">
        <v>2</v>
      </c>
      <c r="G3" s="127"/>
      <c r="H3" s="127"/>
      <c r="I3" s="128" t="s">
        <v>3</v>
      </c>
    </row>
    <row r="4" spans="1:9" ht="16.5" thickBot="1" x14ac:dyDescent="0.3">
      <c r="A4" s="123"/>
      <c r="B4" s="125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29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15" sqref="B15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30" t="s">
        <v>90</v>
      </c>
      <c r="B1" s="131"/>
      <c r="C1" s="131"/>
      <c r="D1" s="131"/>
      <c r="E1" s="131"/>
      <c r="F1" s="131"/>
      <c r="G1" s="131"/>
      <c r="H1" s="131"/>
      <c r="I1" s="132"/>
    </row>
    <row r="2" spans="1:9" ht="15.75" thickBot="1" x14ac:dyDescent="0.3">
      <c r="A2" s="133"/>
      <c r="B2" s="121"/>
      <c r="C2" s="121"/>
      <c r="D2" s="121"/>
      <c r="E2" s="121"/>
      <c r="F2" s="121"/>
      <c r="G2" s="121"/>
      <c r="H2" s="121"/>
      <c r="I2" s="134"/>
    </row>
    <row r="3" spans="1:9" ht="16.5" thickBot="1" x14ac:dyDescent="0.3">
      <c r="A3" s="122"/>
      <c r="B3" s="124" t="s">
        <v>0</v>
      </c>
      <c r="C3" s="1" t="s">
        <v>1</v>
      </c>
      <c r="D3" s="135" t="s">
        <v>63</v>
      </c>
      <c r="E3" s="136"/>
      <c r="F3" s="127" t="s">
        <v>2</v>
      </c>
      <c r="G3" s="127"/>
      <c r="H3" s="127"/>
      <c r="I3" s="128" t="s">
        <v>3</v>
      </c>
    </row>
    <row r="4" spans="1:9" ht="16.5" thickBot="1" x14ac:dyDescent="0.3">
      <c r="A4" s="123"/>
      <c r="B4" s="125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29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zoomScale="60" zoomScaleNormal="60" workbookViewId="0">
      <selection activeCell="B23" sqref="B23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30" t="s">
        <v>108</v>
      </c>
      <c r="B1" s="131"/>
      <c r="C1" s="131"/>
      <c r="D1" s="131"/>
      <c r="E1" s="131"/>
      <c r="F1" s="131"/>
      <c r="G1" s="131"/>
      <c r="H1" s="131"/>
      <c r="I1" s="132"/>
    </row>
    <row r="2" spans="1:9" ht="15.75" thickBot="1" x14ac:dyDescent="0.3">
      <c r="A2" s="133"/>
      <c r="B2" s="121"/>
      <c r="C2" s="121"/>
      <c r="D2" s="121"/>
      <c r="E2" s="121"/>
      <c r="F2" s="121"/>
      <c r="G2" s="121"/>
      <c r="H2" s="121"/>
      <c r="I2" s="134"/>
    </row>
    <row r="3" spans="1:9" ht="16.5" thickBot="1" x14ac:dyDescent="0.3">
      <c r="A3" s="122"/>
      <c r="B3" s="124" t="s">
        <v>0</v>
      </c>
      <c r="C3" s="1" t="s">
        <v>1</v>
      </c>
      <c r="D3" s="135" t="s">
        <v>63</v>
      </c>
      <c r="E3" s="136"/>
      <c r="F3" s="127" t="s">
        <v>2</v>
      </c>
      <c r="G3" s="127"/>
      <c r="H3" s="127"/>
      <c r="I3" s="128" t="s">
        <v>3</v>
      </c>
    </row>
    <row r="4" spans="1:9" ht="16.5" thickBot="1" x14ac:dyDescent="0.3">
      <c r="A4" s="123"/>
      <c r="B4" s="125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29"/>
    </row>
    <row r="5" spans="1:9" ht="18" x14ac:dyDescent="0.25">
      <c r="A5" s="54">
        <v>1</v>
      </c>
      <c r="B5" s="118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 t="shared" ref="I6:I37" si="0"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 t="shared" si="0"/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 t="shared" si="0"/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 t="shared" si="0"/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 t="shared" si="0"/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 t="shared" si="0"/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 t="shared" si="0"/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 t="shared" si="0"/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 t="shared" si="0"/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 t="shared" si="0"/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 t="shared" si="0"/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 t="shared" si="0"/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 t="shared" si="0"/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 t="shared" si="0"/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 t="shared" si="0"/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 t="shared" si="0"/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 t="shared" si="0"/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 t="shared" si="0"/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 t="shared" si="0"/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 t="shared" si="0"/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 t="shared" si="0"/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 t="shared" si="0"/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 t="shared" si="0"/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 t="shared" si="0"/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 t="shared" si="0"/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 t="shared" si="0"/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 t="shared" si="0"/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 t="shared" si="0"/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 t="shared" si="0"/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 t="shared" si="0"/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 t="shared" si="0"/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30" t="s">
        <v>125</v>
      </c>
      <c r="B1" s="131"/>
      <c r="C1" s="131"/>
      <c r="D1" s="131"/>
      <c r="E1" s="131"/>
      <c r="F1" s="131"/>
      <c r="G1" s="131"/>
      <c r="H1" s="131"/>
      <c r="I1" s="132"/>
    </row>
    <row r="2" spans="1:9" ht="15.75" thickBot="1" x14ac:dyDescent="0.3">
      <c r="A2" s="133"/>
      <c r="B2" s="121"/>
      <c r="C2" s="121"/>
      <c r="D2" s="121"/>
      <c r="E2" s="121"/>
      <c r="F2" s="121"/>
      <c r="G2" s="121"/>
      <c r="H2" s="121"/>
      <c r="I2" s="134"/>
    </row>
    <row r="3" spans="1:9" ht="16.5" thickBot="1" x14ac:dyDescent="0.3">
      <c r="A3" s="122"/>
      <c r="B3" s="124" t="s">
        <v>0</v>
      </c>
      <c r="C3" s="1" t="s">
        <v>1</v>
      </c>
      <c r="D3" s="135" t="s">
        <v>63</v>
      </c>
      <c r="E3" s="136"/>
      <c r="F3" s="127" t="s">
        <v>2</v>
      </c>
      <c r="G3" s="127"/>
      <c r="H3" s="127"/>
      <c r="I3" s="128" t="s">
        <v>3</v>
      </c>
    </row>
    <row r="4" spans="1:9" ht="16.5" thickBot="1" x14ac:dyDescent="0.3">
      <c r="A4" s="123"/>
      <c r="B4" s="125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29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 t="shared" ref="I5:I34" si="0"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 t="shared" si="0"/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 t="shared" si="0"/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 t="shared" si="0"/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 t="shared" si="0"/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 t="shared" si="0"/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 t="shared" si="0"/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 t="shared" si="0"/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 t="shared" si="0"/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 t="shared" si="0"/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 t="shared" si="0"/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 t="shared" si="0"/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 t="shared" si="0"/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 t="shared" si="0"/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 t="shared" si="0"/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 t="shared" si="0"/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 t="shared" si="0"/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 t="shared" si="0"/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 t="shared" si="0"/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 t="shared" si="0"/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 t="shared" si="0"/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 t="shared" si="0"/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 t="shared" si="0"/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 t="shared" si="0"/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 t="shared" si="0"/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 t="shared" si="0"/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 t="shared" si="0"/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 t="shared" si="0"/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 t="shared" si="0"/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19"/>
      <c r="G34" s="88">
        <f>0</f>
        <v>0</v>
      </c>
      <c r="H34" s="88">
        <f>0</f>
        <v>0</v>
      </c>
      <c r="I34" s="89">
        <f t="shared" si="0"/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abSelected="1" topLeftCell="A4" zoomScale="50" zoomScaleNormal="50" workbookViewId="0">
      <selection activeCell="K27" sqref="K27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130" t="s">
        <v>142</v>
      </c>
      <c r="B1" s="131"/>
      <c r="C1" s="131"/>
      <c r="D1" s="131"/>
      <c r="E1" s="131"/>
      <c r="F1" s="131"/>
      <c r="G1" s="131"/>
      <c r="H1" s="131"/>
      <c r="I1" s="132"/>
    </row>
    <row r="2" spans="1:9" ht="15.75" thickBot="1" x14ac:dyDescent="0.3">
      <c r="A2" s="133"/>
      <c r="B2" s="121"/>
      <c r="C2" s="121"/>
      <c r="D2" s="121"/>
      <c r="E2" s="121"/>
      <c r="F2" s="121"/>
      <c r="G2" s="121"/>
      <c r="H2" s="121"/>
      <c r="I2" s="134"/>
    </row>
    <row r="3" spans="1:9" ht="16.5" thickBot="1" x14ac:dyDescent="0.3">
      <c r="A3" s="122"/>
      <c r="B3" s="124" t="s">
        <v>0</v>
      </c>
      <c r="C3" s="1" t="s">
        <v>1</v>
      </c>
      <c r="D3" s="135" t="s">
        <v>63</v>
      </c>
      <c r="E3" s="136"/>
      <c r="F3" s="127" t="s">
        <v>2</v>
      </c>
      <c r="G3" s="127"/>
      <c r="H3" s="127"/>
      <c r="I3" s="128" t="s">
        <v>3</v>
      </c>
    </row>
    <row r="4" spans="1:9" ht="16.5" thickBot="1" x14ac:dyDescent="0.3">
      <c r="A4" s="123"/>
      <c r="B4" s="125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47">
        <v>2</v>
      </c>
      <c r="I4" s="129"/>
    </row>
    <row r="5" spans="1:9" ht="18" x14ac:dyDescent="0.25">
      <c r="A5" s="148">
        <v>1</v>
      </c>
      <c r="B5" s="149" t="s">
        <v>73</v>
      </c>
      <c r="C5" s="150">
        <v>12.5</v>
      </c>
      <c r="D5" s="158">
        <v>4</v>
      </c>
      <c r="E5" s="152">
        <v>10</v>
      </c>
      <c r="F5" s="150">
        <v>2.5</v>
      </c>
      <c r="G5" s="151">
        <f>14+4.2+2</f>
        <v>20.2</v>
      </c>
      <c r="H5" s="163">
        <f>10.5+2</f>
        <v>12.5</v>
      </c>
      <c r="I5" s="153">
        <f>SUM(F5:H5)</f>
        <v>35.200000000000003</v>
      </c>
    </row>
    <row r="6" spans="1:9" ht="18" x14ac:dyDescent="0.25">
      <c r="A6" s="54">
        <v>2</v>
      </c>
      <c r="B6" s="70" t="s">
        <v>72</v>
      </c>
      <c r="C6" s="87" t="s">
        <v>5</v>
      </c>
      <c r="D6" s="159">
        <v>2</v>
      </c>
      <c r="E6" s="92">
        <v>7</v>
      </c>
      <c r="F6" s="87"/>
      <c r="G6" s="91">
        <f>16+0.7+2.5</f>
        <v>19.2</v>
      </c>
      <c r="H6" s="98">
        <f>12+2.1</f>
        <v>14.1</v>
      </c>
      <c r="I6" s="89">
        <f>SUM(F6:H6)</f>
        <v>33.299999999999997</v>
      </c>
    </row>
    <row r="7" spans="1:9" ht="18" x14ac:dyDescent="0.25">
      <c r="A7" s="54">
        <v>3</v>
      </c>
      <c r="B7" s="43" t="s">
        <v>74</v>
      </c>
      <c r="C7" s="142"/>
      <c r="D7" s="159">
        <v>3</v>
      </c>
      <c r="E7" s="92">
        <v>2</v>
      </c>
      <c r="F7" s="87"/>
      <c r="G7" s="91">
        <f>15+0.7</f>
        <v>15.7</v>
      </c>
      <c r="H7" s="98">
        <f>16+1.4</f>
        <v>17.399999999999999</v>
      </c>
      <c r="I7" s="89">
        <f>SUM(F7:H7)</f>
        <v>33.099999999999994</v>
      </c>
    </row>
    <row r="8" spans="1:9" ht="18" x14ac:dyDescent="0.25">
      <c r="A8" s="54">
        <v>4</v>
      </c>
      <c r="B8" s="77" t="s">
        <v>143</v>
      </c>
      <c r="C8" s="87">
        <v>20</v>
      </c>
      <c r="D8" s="159">
        <v>9</v>
      </c>
      <c r="E8" s="92">
        <v>5</v>
      </c>
      <c r="F8" s="87">
        <v>1.5</v>
      </c>
      <c r="G8" s="91">
        <f>11+1.5</f>
        <v>12.5</v>
      </c>
      <c r="H8" s="98">
        <f>13+2.1+2.5</f>
        <v>17.600000000000001</v>
      </c>
      <c r="I8" s="89">
        <f>SUM(F8:H8)</f>
        <v>31.6</v>
      </c>
    </row>
    <row r="9" spans="1:9" ht="18" x14ac:dyDescent="0.25">
      <c r="A9" s="54">
        <v>5</v>
      </c>
      <c r="B9" s="43" t="s">
        <v>80</v>
      </c>
      <c r="C9" s="87" t="s">
        <v>5</v>
      </c>
      <c r="D9" s="146">
        <v>2</v>
      </c>
      <c r="E9" s="162">
        <v>1</v>
      </c>
      <c r="F9" s="142"/>
      <c r="G9" s="157">
        <f>10.5+3</f>
        <v>13.5</v>
      </c>
      <c r="H9" s="154">
        <v>17</v>
      </c>
      <c r="I9" s="89">
        <f>SUM(F9:H9)</f>
        <v>30.5</v>
      </c>
    </row>
    <row r="10" spans="1:9" ht="18" x14ac:dyDescent="0.25">
      <c r="A10" s="54">
        <v>6</v>
      </c>
      <c r="B10" s="73" t="s">
        <v>97</v>
      </c>
      <c r="C10" s="87"/>
      <c r="D10" s="160">
        <v>1</v>
      </c>
      <c r="E10" s="95">
        <v>9</v>
      </c>
      <c r="F10" s="90"/>
      <c r="G10" s="94">
        <f>17+0.5</f>
        <v>17.5</v>
      </c>
      <c r="H10" s="161">
        <f>11+1.5</f>
        <v>12.5</v>
      </c>
      <c r="I10" s="89">
        <f>SUM(F10:H10)</f>
        <v>30</v>
      </c>
    </row>
    <row r="11" spans="1:9" ht="18" x14ac:dyDescent="0.25">
      <c r="A11" s="54">
        <v>7</v>
      </c>
      <c r="B11" s="70" t="s">
        <v>76</v>
      </c>
      <c r="C11" s="87">
        <v>15</v>
      </c>
      <c r="D11" s="160">
        <v>5</v>
      </c>
      <c r="E11" s="95">
        <v>6</v>
      </c>
      <c r="F11" s="90">
        <v>2</v>
      </c>
      <c r="G11" s="94">
        <f>13+2.8-3+1</f>
        <v>13.8</v>
      </c>
      <c r="H11" s="161">
        <f>12.5+0.7+1</f>
        <v>14.2</v>
      </c>
      <c r="I11" s="89">
        <f>SUM(F11:H11)</f>
        <v>30</v>
      </c>
    </row>
    <row r="12" spans="1:9" ht="18" x14ac:dyDescent="0.25">
      <c r="A12" s="54">
        <v>8</v>
      </c>
      <c r="B12" s="43" t="s">
        <v>77</v>
      </c>
      <c r="C12" s="90" t="s">
        <v>5</v>
      </c>
      <c r="D12" s="159">
        <v>6</v>
      </c>
      <c r="E12" s="92">
        <v>3</v>
      </c>
      <c r="F12" s="87">
        <v>0.5</v>
      </c>
      <c r="G12" s="91">
        <f>12.5</f>
        <v>12.5</v>
      </c>
      <c r="H12" s="98">
        <f>15+1.4-2</f>
        <v>14.399999999999999</v>
      </c>
      <c r="I12" s="89">
        <f>SUM(F12:H12)</f>
        <v>27.4</v>
      </c>
    </row>
    <row r="13" spans="1:9" ht="18" x14ac:dyDescent="0.25">
      <c r="A13" s="54">
        <v>9</v>
      </c>
      <c r="B13" s="43" t="s">
        <v>131</v>
      </c>
      <c r="C13" s="87" t="s">
        <v>5</v>
      </c>
      <c r="D13" s="155">
        <v>8</v>
      </c>
      <c r="E13" s="166">
        <v>4</v>
      </c>
      <c r="F13" s="167">
        <v>1</v>
      </c>
      <c r="G13" s="168">
        <f>11.5</f>
        <v>11.5</v>
      </c>
      <c r="H13" s="169">
        <v>14</v>
      </c>
      <c r="I13" s="89">
        <f>SUM(F13:H13)</f>
        <v>26.5</v>
      </c>
    </row>
    <row r="14" spans="1:9" ht="18" x14ac:dyDescent="0.25">
      <c r="A14" s="54">
        <v>10</v>
      </c>
      <c r="B14" s="43" t="s">
        <v>145</v>
      </c>
      <c r="C14" s="139"/>
      <c r="D14" s="155">
        <v>8</v>
      </c>
      <c r="E14" s="166">
        <v>1</v>
      </c>
      <c r="F14" s="167"/>
      <c r="G14" s="168">
        <f>6+1</f>
        <v>7</v>
      </c>
      <c r="H14" s="169">
        <f>11.5+0.5</f>
        <v>12</v>
      </c>
      <c r="I14" s="89">
        <f>SUM(F14:H14)</f>
        <v>19</v>
      </c>
    </row>
    <row r="15" spans="1:9" ht="18" x14ac:dyDescent="0.25">
      <c r="A15" s="54">
        <v>11</v>
      </c>
      <c r="B15" s="70" t="s">
        <v>70</v>
      </c>
      <c r="C15" s="87" t="s">
        <v>5</v>
      </c>
      <c r="D15" s="159">
        <v>1</v>
      </c>
      <c r="E15" s="92">
        <v>3</v>
      </c>
      <c r="F15" s="87"/>
      <c r="G15" s="91">
        <f>11.5+3-7</f>
        <v>7.5</v>
      </c>
      <c r="H15" s="98">
        <f>9.5+1.5</f>
        <v>11</v>
      </c>
      <c r="I15" s="89">
        <f>SUM(F15:H15)</f>
        <v>18.5</v>
      </c>
    </row>
    <row r="16" spans="1:9" ht="18" x14ac:dyDescent="0.25">
      <c r="A16" s="54">
        <v>12</v>
      </c>
      <c r="B16" s="70" t="s">
        <v>132</v>
      </c>
      <c r="C16" s="90" t="s">
        <v>5</v>
      </c>
      <c r="D16" s="159">
        <v>10</v>
      </c>
      <c r="E16" s="92">
        <v>2</v>
      </c>
      <c r="F16" s="87"/>
      <c r="G16" s="91">
        <f>10.5</f>
        <v>10.5</v>
      </c>
      <c r="H16" s="98">
        <f>5+2.5</f>
        <v>7.5</v>
      </c>
      <c r="I16" s="89">
        <f>SUM(F16:H16)</f>
        <v>18</v>
      </c>
    </row>
    <row r="17" spans="1:9" ht="18" x14ac:dyDescent="0.25">
      <c r="A17" s="54">
        <v>13</v>
      </c>
      <c r="B17" s="70" t="s">
        <v>84</v>
      </c>
      <c r="C17" s="139"/>
      <c r="D17" s="159">
        <v>7</v>
      </c>
      <c r="E17" s="92">
        <v>6</v>
      </c>
      <c r="F17" s="87"/>
      <c r="G17" s="91">
        <f>12</f>
        <v>12</v>
      </c>
      <c r="H17" s="98">
        <f>7+0.7-3</f>
        <v>4.7</v>
      </c>
      <c r="I17" s="89">
        <f>SUM(F17:H17)</f>
        <v>16.7</v>
      </c>
    </row>
    <row r="18" spans="1:9" ht="18" x14ac:dyDescent="0.25">
      <c r="A18" s="54">
        <v>14</v>
      </c>
      <c r="B18" s="43" t="s">
        <v>15</v>
      </c>
      <c r="C18" s="87"/>
      <c r="D18" s="155">
        <v>4</v>
      </c>
      <c r="E18" s="166">
        <v>8</v>
      </c>
      <c r="F18" s="139"/>
      <c r="G18" s="168">
        <f>8.5</f>
        <v>8.5</v>
      </c>
      <c r="H18" s="169">
        <f>6</f>
        <v>6</v>
      </c>
      <c r="I18" s="89">
        <f>SUM(F18:H18)</f>
        <v>14.5</v>
      </c>
    </row>
    <row r="19" spans="1:9" ht="18" x14ac:dyDescent="0.25">
      <c r="A19" s="54">
        <v>15</v>
      </c>
      <c r="B19" s="141" t="s">
        <v>116</v>
      </c>
      <c r="C19" s="87" t="s">
        <v>5</v>
      </c>
      <c r="D19" s="159">
        <v>6</v>
      </c>
      <c r="E19" s="92">
        <v>10</v>
      </c>
      <c r="F19" s="87"/>
      <c r="G19" s="91">
        <f>7+1.5</f>
        <v>8.5</v>
      </c>
      <c r="H19" s="98">
        <v>5</v>
      </c>
      <c r="I19" s="89">
        <f>SUM(F19:H19)</f>
        <v>13.5</v>
      </c>
    </row>
    <row r="20" spans="1:9" ht="18" x14ac:dyDescent="0.25">
      <c r="A20" s="54">
        <v>16</v>
      </c>
      <c r="B20" s="43" t="s">
        <v>157</v>
      </c>
      <c r="C20" s="87"/>
      <c r="D20" s="159">
        <v>7</v>
      </c>
      <c r="E20" s="92">
        <v>8</v>
      </c>
      <c r="F20" s="87"/>
      <c r="G20" s="91">
        <f>6.5-5</f>
        <v>1.5</v>
      </c>
      <c r="H20" s="98">
        <f>11.5</f>
        <v>11.5</v>
      </c>
      <c r="I20" s="89">
        <f>SUM(F20:H20)</f>
        <v>13</v>
      </c>
    </row>
    <row r="21" spans="1:9" ht="18" x14ac:dyDescent="0.25">
      <c r="A21" s="54">
        <v>17</v>
      </c>
      <c r="B21" s="72" t="s">
        <v>123</v>
      </c>
      <c r="C21" s="87"/>
      <c r="D21" s="159">
        <v>3</v>
      </c>
      <c r="E21" s="92">
        <v>4</v>
      </c>
      <c r="F21" s="87"/>
      <c r="G21" s="91">
        <f>9.5-4-5</f>
        <v>0.5</v>
      </c>
      <c r="H21" s="98">
        <f>8.5+2.5+0.5</f>
        <v>11.5</v>
      </c>
      <c r="I21" s="89">
        <f>SUM(F21:H21)</f>
        <v>12</v>
      </c>
    </row>
    <row r="22" spans="1:9" ht="18" x14ac:dyDescent="0.25">
      <c r="A22" s="54">
        <v>18</v>
      </c>
      <c r="B22" s="71" t="s">
        <v>154</v>
      </c>
      <c r="C22" s="139"/>
      <c r="D22" s="159">
        <v>4</v>
      </c>
      <c r="E22" s="92">
        <v>5</v>
      </c>
      <c r="F22" s="87"/>
      <c r="G22" s="91">
        <f>3+1.5</f>
        <v>4.5</v>
      </c>
      <c r="H22" s="98">
        <f>7.5</f>
        <v>7.5</v>
      </c>
      <c r="I22" s="89">
        <f>SUM(F22:H22)</f>
        <v>12</v>
      </c>
    </row>
    <row r="23" spans="1:9" ht="18" x14ac:dyDescent="0.25">
      <c r="A23" s="54">
        <v>19</v>
      </c>
      <c r="B23" s="103" t="s">
        <v>99</v>
      </c>
      <c r="C23" s="87">
        <v>22.5</v>
      </c>
      <c r="D23" s="159">
        <v>9</v>
      </c>
      <c r="E23" s="92">
        <v>1</v>
      </c>
      <c r="F23" s="87"/>
      <c r="G23" s="91">
        <f>5.5</f>
        <v>5.5</v>
      </c>
      <c r="H23" s="98">
        <f>6</f>
        <v>6</v>
      </c>
      <c r="I23" s="89">
        <f>SUM(F23:H23)</f>
        <v>11.5</v>
      </c>
    </row>
    <row r="24" spans="1:9" ht="18" x14ac:dyDescent="0.25">
      <c r="A24" s="54">
        <v>20</v>
      </c>
      <c r="B24" s="43" t="s">
        <v>159</v>
      </c>
      <c r="C24" s="87" t="s">
        <v>5</v>
      </c>
      <c r="D24" s="160">
        <v>5</v>
      </c>
      <c r="E24" s="95">
        <v>6</v>
      </c>
      <c r="F24" s="90"/>
      <c r="G24" s="94">
        <f>7.5</f>
        <v>7.5</v>
      </c>
      <c r="H24" s="161">
        <f>1.5+1.5</f>
        <v>3</v>
      </c>
      <c r="I24" s="89">
        <f>SUM(F24:H24)</f>
        <v>10.5</v>
      </c>
    </row>
    <row r="25" spans="1:9" ht="18" x14ac:dyDescent="0.25">
      <c r="A25" s="54">
        <v>21</v>
      </c>
      <c r="B25" s="43" t="s">
        <v>121</v>
      </c>
      <c r="C25" s="87"/>
      <c r="D25" s="155">
        <v>10</v>
      </c>
      <c r="E25" s="166">
        <v>2</v>
      </c>
      <c r="F25" s="167"/>
      <c r="G25" s="168">
        <v>0</v>
      </c>
      <c r="H25" s="169">
        <f>10.5</f>
        <v>10.5</v>
      </c>
      <c r="I25" s="89">
        <f>SUM(F25:H25)</f>
        <v>10.5</v>
      </c>
    </row>
    <row r="26" spans="1:9" ht="18" x14ac:dyDescent="0.25">
      <c r="A26" s="54">
        <v>22</v>
      </c>
      <c r="B26" s="70" t="s">
        <v>115</v>
      </c>
      <c r="C26" s="90" t="s">
        <v>5</v>
      </c>
      <c r="D26" s="159">
        <v>6</v>
      </c>
      <c r="E26" s="92">
        <v>7</v>
      </c>
      <c r="F26" s="87"/>
      <c r="G26" s="91">
        <f>1.5+1.5-3</f>
        <v>0</v>
      </c>
      <c r="H26" s="98">
        <f>6.5+1.5</f>
        <v>8</v>
      </c>
      <c r="I26" s="89">
        <f>SUM(F26:H26)</f>
        <v>8</v>
      </c>
    </row>
    <row r="27" spans="1:9" ht="18" x14ac:dyDescent="0.25">
      <c r="A27" s="54">
        <v>23</v>
      </c>
      <c r="B27" s="43" t="s">
        <v>113</v>
      </c>
      <c r="C27" s="87">
        <v>5</v>
      </c>
      <c r="D27" s="159">
        <v>1</v>
      </c>
      <c r="E27" s="92">
        <v>5</v>
      </c>
      <c r="F27" s="87"/>
      <c r="G27" s="91">
        <v>6</v>
      </c>
      <c r="H27" s="98">
        <v>2</v>
      </c>
      <c r="I27" s="89">
        <f>SUM(F27:H27)</f>
        <v>8</v>
      </c>
    </row>
    <row r="28" spans="1:9" ht="18" x14ac:dyDescent="0.25">
      <c r="A28" s="54">
        <v>24</v>
      </c>
      <c r="B28" s="70" t="s">
        <v>155</v>
      </c>
      <c r="C28" s="90"/>
      <c r="D28" s="159">
        <v>10</v>
      </c>
      <c r="E28" s="92">
        <v>9</v>
      </c>
      <c r="F28" s="87"/>
      <c r="G28" s="91">
        <v>5</v>
      </c>
      <c r="H28" s="98">
        <v>0</v>
      </c>
      <c r="I28" s="89">
        <f>SUM(F28:H28)</f>
        <v>5</v>
      </c>
    </row>
    <row r="29" spans="1:9" ht="18" x14ac:dyDescent="0.25">
      <c r="A29" s="54">
        <v>25</v>
      </c>
      <c r="B29" s="103" t="s">
        <v>110</v>
      </c>
      <c r="C29" s="87">
        <v>7.5</v>
      </c>
      <c r="D29" s="155">
        <v>3</v>
      </c>
      <c r="E29" s="166">
        <v>8</v>
      </c>
      <c r="F29" s="167"/>
      <c r="G29" s="168">
        <f>4+0.5</f>
        <v>4.5</v>
      </c>
      <c r="H29" s="169">
        <v>0.5</v>
      </c>
      <c r="I29" s="89">
        <f>SUM(F29:H29)</f>
        <v>5</v>
      </c>
    </row>
    <row r="30" spans="1:9" ht="18" x14ac:dyDescent="0.25">
      <c r="A30" s="54">
        <v>26</v>
      </c>
      <c r="B30" s="70" t="s">
        <v>104</v>
      </c>
      <c r="C30" s="87"/>
      <c r="D30" s="160">
        <v>2</v>
      </c>
      <c r="E30" s="95">
        <v>3</v>
      </c>
      <c r="F30" s="90"/>
      <c r="G30" s="94">
        <v>5</v>
      </c>
      <c r="H30" s="161">
        <f>4-5-3</f>
        <v>-4</v>
      </c>
      <c r="I30" s="89">
        <f>SUM(F30:H30)</f>
        <v>1</v>
      </c>
    </row>
    <row r="31" spans="1:9" ht="18" x14ac:dyDescent="0.25">
      <c r="A31" s="54">
        <v>27</v>
      </c>
      <c r="B31" s="70" t="s">
        <v>88</v>
      </c>
      <c r="C31" s="139"/>
      <c r="D31" s="159">
        <v>7</v>
      </c>
      <c r="E31" s="92">
        <v>10</v>
      </c>
      <c r="F31" s="87"/>
      <c r="G31" s="91">
        <v>1</v>
      </c>
      <c r="H31" s="98">
        <v>0</v>
      </c>
      <c r="I31" s="89">
        <f>SUM(F31:H31)</f>
        <v>1</v>
      </c>
    </row>
    <row r="32" spans="1:9" ht="18" x14ac:dyDescent="0.25">
      <c r="A32" s="54">
        <v>28</v>
      </c>
      <c r="B32" s="103" t="s">
        <v>158</v>
      </c>
      <c r="C32" s="90" t="s">
        <v>5</v>
      </c>
      <c r="D32" s="146">
        <v>8</v>
      </c>
      <c r="E32" s="162">
        <v>9</v>
      </c>
      <c r="F32" s="142"/>
      <c r="G32" s="157">
        <f>0.5-2</f>
        <v>-1.5</v>
      </c>
      <c r="H32" s="154">
        <f>5.5-3</f>
        <v>2.5</v>
      </c>
      <c r="I32" s="89">
        <f>SUM(F32:H32)</f>
        <v>1</v>
      </c>
    </row>
    <row r="33" spans="1:9" ht="18" x14ac:dyDescent="0.25">
      <c r="A33" s="54">
        <v>29</v>
      </c>
      <c r="B33" s="138" t="s">
        <v>147</v>
      </c>
      <c r="C33" s="87" t="s">
        <v>5</v>
      </c>
      <c r="D33" s="159">
        <v>9</v>
      </c>
      <c r="E33" s="92">
        <v>7</v>
      </c>
      <c r="F33" s="87"/>
      <c r="G33" s="91">
        <v>0</v>
      </c>
      <c r="H33" s="98">
        <f>1+0.5-2</f>
        <v>-0.5</v>
      </c>
      <c r="I33" s="89">
        <f>SUM(F33:H33)</f>
        <v>-0.5</v>
      </c>
    </row>
    <row r="34" spans="1:9" ht="18" x14ac:dyDescent="0.25">
      <c r="A34" s="54">
        <v>30</v>
      </c>
      <c r="B34" s="43" t="s">
        <v>156</v>
      </c>
      <c r="C34" s="109">
        <v>7.5</v>
      </c>
      <c r="D34" s="172">
        <v>5</v>
      </c>
      <c r="E34" s="107">
        <v>4</v>
      </c>
      <c r="F34" s="109"/>
      <c r="G34" s="105">
        <v>2</v>
      </c>
      <c r="H34" s="173">
        <f>3-5-2</f>
        <v>-4</v>
      </c>
      <c r="I34" s="89">
        <f>SUM(F34:H34)</f>
        <v>-2</v>
      </c>
    </row>
    <row r="35" spans="1:9" ht="18" x14ac:dyDescent="0.25">
      <c r="A35" s="54">
        <v>31</v>
      </c>
      <c r="B35" s="71" t="s">
        <v>148</v>
      </c>
      <c r="C35" s="87"/>
      <c r="D35" s="159"/>
      <c r="E35" s="92"/>
      <c r="F35" s="87"/>
      <c r="G35" s="91"/>
      <c r="H35" s="98"/>
      <c r="I35" s="89">
        <f>SUM(F35:H35)</f>
        <v>0</v>
      </c>
    </row>
    <row r="36" spans="1:9" ht="18" x14ac:dyDescent="0.25">
      <c r="A36" s="56">
        <v>32</v>
      </c>
      <c r="B36" s="103" t="s">
        <v>152</v>
      </c>
      <c r="C36" s="87">
        <v>5</v>
      </c>
      <c r="D36" s="159"/>
      <c r="E36" s="92"/>
      <c r="F36" s="87"/>
      <c r="G36" s="91"/>
      <c r="H36" s="98"/>
      <c r="I36" s="89">
        <f>SUM(F36:H36)</f>
        <v>0</v>
      </c>
    </row>
    <row r="37" spans="1:9" ht="21" customHeight="1" x14ac:dyDescent="0.25">
      <c r="A37" s="140">
        <v>33</v>
      </c>
      <c r="B37" s="43" t="s">
        <v>144</v>
      </c>
      <c r="C37" s="142"/>
      <c r="D37" s="159"/>
      <c r="E37" s="92"/>
      <c r="F37" s="87"/>
      <c r="G37" s="91"/>
      <c r="H37" s="98"/>
      <c r="I37" s="89">
        <f>SUM(F37:H37)</f>
        <v>0</v>
      </c>
    </row>
    <row r="38" spans="1:9" ht="18" x14ac:dyDescent="0.25">
      <c r="A38" s="145">
        <v>34</v>
      </c>
      <c r="B38" s="165" t="s">
        <v>151</v>
      </c>
      <c r="C38" s="90">
        <v>12.5</v>
      </c>
      <c r="D38" s="159"/>
      <c r="E38" s="92"/>
      <c r="F38" s="87"/>
      <c r="G38" s="91"/>
      <c r="H38" s="98"/>
      <c r="I38" s="89">
        <f>SUM(F38:H38)</f>
        <v>0</v>
      </c>
    </row>
    <row r="39" spans="1:9" ht="18" x14ac:dyDescent="0.25">
      <c r="A39" s="156">
        <v>35</v>
      </c>
      <c r="B39" s="71" t="s">
        <v>106</v>
      </c>
      <c r="C39" s="87" t="s">
        <v>5</v>
      </c>
      <c r="D39" s="160"/>
      <c r="E39" s="95"/>
      <c r="F39" s="90"/>
      <c r="G39" s="94"/>
      <c r="H39" s="161"/>
      <c r="I39" s="89">
        <f>SUM(F39:H39)</f>
        <v>0</v>
      </c>
    </row>
    <row r="40" spans="1:9" ht="18" x14ac:dyDescent="0.25">
      <c r="A40" s="103">
        <v>36</v>
      </c>
      <c r="B40" s="70" t="s">
        <v>153</v>
      </c>
      <c r="C40" s="87">
        <v>12.5</v>
      </c>
      <c r="D40" s="160"/>
      <c r="E40" s="95"/>
      <c r="F40" s="90"/>
      <c r="G40" s="94"/>
      <c r="H40" s="161"/>
      <c r="I40" s="89">
        <f>SUM(F40:H40)</f>
        <v>0</v>
      </c>
    </row>
    <row r="41" spans="1:9" ht="18" x14ac:dyDescent="0.25">
      <c r="A41" s="103">
        <v>37</v>
      </c>
      <c r="B41" s="77" t="s">
        <v>146</v>
      </c>
      <c r="C41" s="87">
        <v>5</v>
      </c>
      <c r="D41" s="159"/>
      <c r="E41" s="92"/>
      <c r="F41" s="87"/>
      <c r="G41" s="91"/>
      <c r="H41" s="98"/>
      <c r="I41" s="89">
        <f>SUM(F41:H41)</f>
        <v>0</v>
      </c>
    </row>
    <row r="42" spans="1:9" ht="18" x14ac:dyDescent="0.25">
      <c r="A42" s="103">
        <v>38</v>
      </c>
      <c r="B42" s="43" t="s">
        <v>149</v>
      </c>
      <c r="C42" s="90"/>
      <c r="D42" s="160"/>
      <c r="E42" s="95"/>
      <c r="F42" s="90"/>
      <c r="G42" s="94"/>
      <c r="H42" s="161"/>
      <c r="I42" s="89">
        <f>SUM(F42:H42)</f>
        <v>0</v>
      </c>
    </row>
    <row r="43" spans="1:9" ht="18.75" thickBot="1" x14ac:dyDescent="0.3">
      <c r="A43" s="137">
        <v>39</v>
      </c>
      <c r="B43" s="137" t="s">
        <v>150</v>
      </c>
      <c r="C43" s="164"/>
      <c r="D43" s="170"/>
      <c r="E43" s="116"/>
      <c r="F43" s="171"/>
      <c r="G43" s="115"/>
      <c r="H43" s="101"/>
      <c r="I43" s="89">
        <f>SUM(F43:H43)</f>
        <v>0</v>
      </c>
    </row>
    <row r="44" spans="1:9" ht="18" x14ac:dyDescent="0.25">
      <c r="A44" s="143"/>
      <c r="B44" s="143"/>
      <c r="C44" s="143"/>
      <c r="D44" s="143"/>
      <c r="E44" s="143"/>
      <c r="F44" s="143"/>
      <c r="G44" s="143"/>
      <c r="H44" s="143"/>
      <c r="I44" s="143"/>
    </row>
    <row r="45" spans="1:9" ht="18" x14ac:dyDescent="0.25">
      <c r="A45" s="143"/>
      <c r="B45" s="143"/>
      <c r="C45" s="143"/>
      <c r="D45" s="143"/>
      <c r="E45" s="143"/>
      <c r="F45" s="143"/>
      <c r="G45" s="143"/>
      <c r="H45" s="143"/>
      <c r="I45" s="143"/>
    </row>
    <row r="46" spans="1:9" ht="18" x14ac:dyDescent="0.25">
      <c r="A46" s="143"/>
      <c r="B46" s="143"/>
      <c r="C46" s="143"/>
      <c r="D46" s="143"/>
      <c r="E46" s="143"/>
      <c r="F46" s="143"/>
      <c r="G46" s="143"/>
      <c r="H46" s="143"/>
      <c r="I46" s="143"/>
    </row>
    <row r="47" spans="1:9" ht="18" x14ac:dyDescent="0.25">
      <c r="A47" s="143"/>
      <c r="B47" s="143"/>
      <c r="C47" s="143"/>
      <c r="D47" s="143"/>
      <c r="E47" s="143"/>
      <c r="F47" s="143"/>
      <c r="G47" s="143"/>
      <c r="H47" s="143"/>
      <c r="I47" s="143"/>
    </row>
    <row r="48" spans="1:9" ht="18" x14ac:dyDescent="0.25">
      <c r="A48" s="143"/>
      <c r="B48" s="143"/>
      <c r="C48" s="143"/>
      <c r="D48" s="143"/>
      <c r="E48" s="143"/>
      <c r="F48" s="143"/>
      <c r="G48" s="143"/>
      <c r="H48" s="143"/>
      <c r="I48" s="143"/>
    </row>
    <row r="49" spans="1:9" x14ac:dyDescent="0.25">
      <c r="A49" s="144"/>
      <c r="B49" s="144"/>
      <c r="C49" s="144"/>
      <c r="D49" s="144"/>
      <c r="E49" s="144"/>
      <c r="F49" s="144"/>
      <c r="G49" s="144"/>
      <c r="H49" s="144"/>
      <c r="I49" s="144"/>
    </row>
  </sheetData>
  <sortState ref="B33:I34">
    <sortCondition descending="1" ref="I33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21.06</vt:lpstr>
      <vt:lpstr>28.06</vt:lpstr>
      <vt:lpstr>05.07</vt:lpstr>
      <vt:lpstr>12.07 </vt:lpstr>
      <vt:lpstr>19.07</vt:lpstr>
      <vt:lpstr>26.07</vt:lpstr>
      <vt:lpstr>02.08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2016-08-02T20:36:40Z</dcterms:modified>
</cp:coreProperties>
</file>